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4" windowWidth="9648" windowHeight="11016" tabRatio="731" activeTab="0"/>
  </bookViews>
  <sheets>
    <sheet name="Opšti opis" sheetId="1" r:id="rId1"/>
    <sheet name="1-Spoljasnja HM" sheetId="2" r:id="rId2"/>
    <sheet name="2-Studenska zgrada" sheetId="3" r:id="rId3"/>
    <sheet name="3-Upravna zgrada" sheetId="4" r:id="rId4"/>
    <sheet name="4-Nastavna zgrada" sheetId="5" r:id="rId5"/>
    <sheet name="5-Restoran" sheetId="6" r:id="rId6"/>
    <sheet name="Rekapitulacija" sheetId="7" r:id="rId7"/>
  </sheets>
  <definedNames>
    <definedName name="faktor">'1-Spoljasnja HM'!#REF!</definedName>
    <definedName name="_xlnm.Print_Area" localSheetId="1">'1-Spoljasnja HM'!$A$1:$F$82</definedName>
    <definedName name="_xlnm.Print_Area" localSheetId="2">'2-Studenska zgrada'!$A$1:$F$57</definedName>
    <definedName name="_xlnm.Print_Area" localSheetId="3">'3-Upravna zgrada'!$A$1:$F$66</definedName>
    <definedName name="_xlnm.Print_Area" localSheetId="4">'4-Nastavna zgrada'!$A$1:$F$58</definedName>
    <definedName name="_xlnm.Print_Area" localSheetId="0">'Opšti opis'!$A$3:$F$20</definedName>
    <definedName name="_xlnm.Print_Area" localSheetId="6">'Rekapitulacija'!$A$1:$F$48</definedName>
    <definedName name="_xlnm.Print_Titles" localSheetId="1">'1-Spoljasnja HM'!$1:$6</definedName>
    <definedName name="_xlnm.Print_Titles" localSheetId="2">'2-Studenska zgrada'!$1:$6</definedName>
    <definedName name="_xlnm.Print_Titles" localSheetId="3">'3-Upravna zgrada'!$1:$6</definedName>
    <definedName name="_xlnm.Print_Titles" localSheetId="4">'4-Nastavna zgrada'!$1:$6</definedName>
    <definedName name="_xlnm.Print_Titles" localSheetId="5">'5-Restoran'!$1:$6</definedName>
  </definedNames>
  <calcPr fullCalcOnLoad="1"/>
</workbook>
</file>

<file path=xl/sharedStrings.xml><?xml version="1.0" encoding="utf-8"?>
<sst xmlns="http://schemas.openxmlformats.org/spreadsheetml/2006/main" count="268" uniqueCount="88">
  <si>
    <t>kom</t>
  </si>
  <si>
    <t xml:space="preserve"> </t>
  </si>
  <si>
    <t>POZ.</t>
  </si>
  <si>
    <t>OPIS RADOVA</t>
  </si>
  <si>
    <t>J.M.</t>
  </si>
  <si>
    <t xml:space="preserve">KOLIČINA </t>
  </si>
  <si>
    <t>JED. CENA</t>
  </si>
  <si>
    <t>IZNOS</t>
  </si>
  <si>
    <t>PRETHODNI RADOVI</t>
  </si>
  <si>
    <t>m'</t>
  </si>
  <si>
    <t>ZEMLjANI RADOVI</t>
  </si>
  <si>
    <t>UKUPNO</t>
  </si>
  <si>
    <t>m</t>
  </si>
  <si>
    <t>OPŠTI OPIS</t>
  </si>
  <si>
    <t xml:space="preserve">Sve odredbe ovih uslova imaju se smatrati kao sastavni deo svakog odeljka i svake pozicije ovog predračuna.
Opšti opis na početku pojedinih grupa radova odnosi se na sve pozicije radova te grupe, izuzev ako u opisu pozicija nije drugačije opisana.
Svi radovi moraju biti izvedeni prema tehničkim propisima solidno i kvalitetno, a materijal mora odgovarati u svemu prema odredbama JUS-a.
Ukoliko materijal u pojedinim pozicijama ovog predračuna nije naznačen ili nije dovoljno jasno preciziran u pogledu kvaliteta , izvođač je dužan da upotrebi samo prvoklasan materijal uz dogovor i saglasnost nadzornog organa.
Pre unošenja cena ponuđač je dužan da se detaljno upozna sa projektnim elaboratom i lokacijom objekta radi dobijanja jasne predstave o obimu i vrsti glavnih i pripremnih radova.
Svi radovi obuhvaćeni predmerom, odnosno predračunom moraju se izvesti u svemu po opštem opisu i pojedinačnim opisima iz predračuna, po planovima, detaljima, uputstvu projektanta i nadzornog organa i po važećim tehničkim propisima.
Svi radovi obuhvaćeni predmerom, odnosno predračunom, predviđeni su kao potpuno gotovi, sa svim potrebnim pripremnim i završnim radovima - sve spremno za upotrebu.
Jediničnom cenom za svaki rad predviđen ovim predračunom obuhvaćeni su:
</t>
  </si>
  <si>
    <t>a) potpuno dovršenje sa svim predradnjama, transportom i svim ostalim operacijama.</t>
  </si>
  <si>
    <t>b) sav rad, materijal, amortizacija, dažbine, takse i svi ostali troškovi koji se odnose na ovaj objekat, sa svim materijalom za zaptivanje i pričvršćivanje kao obujmice, kuke, zavrtnji, tiplovi i bušenje otvora za iste.</t>
  </si>
  <si>
    <t>c) troškovi i takse privremenih priključaka instalacija vodovoda i kanalizacije i elektrike.</t>
  </si>
  <si>
    <t>d) sve potrebne pokretne i nepokretne radne, transportne i pomoćne skele, sa izradom, odvozom. Isto važi i za pomoćne privremene objekte i normalan rastur i otpatke materijala.</t>
  </si>
  <si>
    <t>e) Unošenje svih podataka o svim završenim radovima i obračunske planove, dopunske skice, a za radove koji su skriveni tj. koji posle izrade nisu pristupni direktnom predmeru, mere i skice sačiniti odmah dok je merenje moguće. Sve mere, skice i obračunske planove obavezno potpisuje ovlašćeni predstavnik investitora i izvođača.</t>
  </si>
  <si>
    <t>f) Sve higijensko-tehničke zaštitne mere za sve zaposlene radnike.</t>
  </si>
  <si>
    <t>g) Potrebna štemovanja šliceva, probijanje otvora u zidovima i međuspratnim konstrukcijama, krpljenje šliceva, rupa i rabiciranje šliceva.</t>
  </si>
  <si>
    <t>h) Čišćenje radnog mesta za vreme izvođenja radova kao i završno čišćenje po završetku radova sa odvozom šuta na gradsku deponiju.</t>
  </si>
  <si>
    <t>i) Obračun količina radova ima se izvršiti na način opisan u svakoj poziciji ovog predračuna, a ukoliko to nije naznačeno u nekoj poziciji, primeniće se način obračuna predviđen za taj rad u prosečnim građevinskim i zanatskim normama.</t>
  </si>
  <si>
    <t xml:space="preserve">Ni jedan rad se ne može dva puta platiti, ukoliko nije dva puta rađen, bez krivice izvođača, što se arbitražno utvrđuje na zahtev jedne strane.
Troškove arbitraže plaća strana koja nije bila u pravu.
</t>
  </si>
  <si>
    <t>m²</t>
  </si>
  <si>
    <t xml:space="preserve"> R E K A P I T U L A C I J A</t>
  </si>
  <si>
    <t xml:space="preserve"> Obračun po m'.</t>
  </si>
  <si>
    <t xml:space="preserve">mašinski iskop </t>
  </si>
  <si>
    <t>ručni iskop</t>
  </si>
  <si>
    <t>m³</t>
  </si>
  <si>
    <t>a)</t>
  </si>
  <si>
    <t>b)</t>
  </si>
  <si>
    <t>Ø110</t>
  </si>
  <si>
    <t>UKUPNO  din:</t>
  </si>
  <si>
    <t xml:space="preserve">                                                                                                    </t>
  </si>
  <si>
    <t>Transport viška zemlje iz iskopa na daljinu do 10 km.U cenu uračunat utovar, transport do mesta deponije i razastiranje materijala po deponiji. Obračun po m³.</t>
  </si>
  <si>
    <t>Nabavka, transport i ugrađivanje peska ispod, sa strane i iznad cevi. Posle postavljanja cevi na posteljicu izvršiti zatrpavanje cevi peskom najmanje 10cm iznad temena cevi po celoj širini rova osim kod spojeva. Nasipanje vršiti ručno u slojevima od najviše 30cm sa istovremenim podbijanjem ispod cevi i nabijanjem slojeva ručnim nabijačima. Maksimalna veličina zrna peska ne sme preći granulaciju od 3mm. Obračun po m³.</t>
  </si>
  <si>
    <t>Zatrpavanje rova zemljom iz iskopa u slojevima od 30 cm uz pažljivo nabijanje do potrebne zbijenosti. Obračun po m³.</t>
  </si>
  <si>
    <t>Obračun po m².</t>
  </si>
  <si>
    <t>Ø65 /d75mm/</t>
  </si>
  <si>
    <t>Obeležavanje  trase novoprojektovane spoljašnje hidrantske mreže, saglasno priloženom situacionom planu, sa obeležavanjem položaja hidranata.</t>
  </si>
  <si>
    <t xml:space="preserve">Rušenje i dovođenje u prvobitno stanje postojećeg kolovoza, trotoara i drugih saobraćajnih površina slične konstrukcije radi izrade hidrantske mreže i uklanjanje materijala sa dela trase na koji će se privremeno odlagati materijal iz iskopa ili utovar i odvoz na zato određenu deponiju do 10 km udaljenosti od mesta izvođenja radova i dovođenje iste u prvobitno stanje. Širina pojasa za rušenje obračunava se za 20% više od projektovane širine rova. </t>
  </si>
  <si>
    <t>POLICIJSKO-KRIMINALISTIČKA AKADEMIJA</t>
  </si>
  <si>
    <t>SANACIJA HIDRANTSKE MREŽE</t>
  </si>
  <si>
    <t>1. SPOLJAŠNJA HIDRANTSKA MREŽA</t>
  </si>
  <si>
    <r>
      <t>Iskop rova u zemljištu III kategorije za polaganje cevi i izradu šahtova sa planiranjem dna rova. Širina rova je 0.8m. Iskop izvršiti u svemu prema priloženim crtežima, tehničkim propisima i uputstvima Nadzornog organa. Bočne strane rova moraju biti pravilno odsečene, a dno rova fino isplanirano sa padom datim u projektu. Iskopani materijal odložiti minimum 1,0 m od ivice iskopa. Predviđa se 80% mašinskog i 20% ručnog iskopa. U cenu je uračunato i eventualno crpljenje podzemne vode radi rada u suvom. Obračun po m³</t>
    </r>
    <r>
      <rPr>
        <sz val="12"/>
        <rFont val="Arial"/>
        <family val="2"/>
      </rPr>
      <t>.</t>
    </r>
  </si>
  <si>
    <t>SPOLJAŠNJA HIDRANTSKA MREŽA</t>
  </si>
  <si>
    <t>OBJEKAT br.1 - STUDENTSKA ZGRADA</t>
  </si>
  <si>
    <t>OBJEKAT br.2 - UPRAVNA ZGRADA</t>
  </si>
  <si>
    <t>OBJEKAT br.3 - NASTAVNA ZGRADA</t>
  </si>
  <si>
    <t>OBJEKAT br.4 - RESTORAN</t>
  </si>
  <si>
    <t>2. OBJEKAT br.1 - STUDENTSKA ZGRADA</t>
  </si>
  <si>
    <t>3. OBJEKAT br.2 - UPRAVNA ZGRADA</t>
  </si>
  <si>
    <t>4. OBJEKAT br.3 - NASTAVNA ZGRADA</t>
  </si>
  <si>
    <t>5. OBJEKAT br.4 - RESTORAN</t>
  </si>
  <si>
    <t>MONTAŽNI RADOVI</t>
  </si>
  <si>
    <t>Nabavka, transport i montaža PE vodovodnih cevi, zajedno sa standardnim fazonskim komadima (kao tip proizvođača PETROHEMIJA ili sličan proizvod) za izradu spoljašnje hidrantske mreže. Cevi pažljivo položiti na prethodno pripremljenu posteljicu od peska i doterati po pravcu i niveleti prema projektu. Radove izvesti u svemu prema tehničkim propisima prema vrsti cevi, priloženim crtežima i uputstvima Nadzornog organa. U cenu ulazi sav materijal sa rasturom, raznošenje cevi duž rova, pregled svake cevi i spojnice, spuštanje u rov na sloj peska i spajanje cevi. Obračun po m.</t>
  </si>
  <si>
    <t>Nabavka, transport i montaža poklopca  za vodomerni šaht hidrantske mreže (zamena postojećeg sa otvorima). Poklopac je sa ramom od nodularnog liva bez otvora prečnika 600 mm sa ramom u skladu sa EN 124 komplet sa prigušenim uloškom integrisanim u okvir (kao tip PURATOR ili sličan proizvod). Poklopac postaviti na kotu regulisanog terena i fiksirati ga tako da ram poklopca bude nepokretan.  Poklopac je pričvršćen pomoću zgloba i osiguran protiv izvrtanja sa sistemom automatskog zaključavanja sa dvostrukom oprugom integrisanom u poklopac. Obračun po komadu.</t>
  </si>
  <si>
    <t>Nabavka, transporti i montaža nadzemnog protivpožarnog prohromskog hidranta  Ø80 (kao tip proizvođača POHORJE ili sličan proizvod) sa uređajem za automatsko ispuštanje vode nakon prestanka rada hidranta i propisno obeležavanje položaja hidranta na terenu. U jediničnu cenu je uračunat livenogvozdeni luk Ø80 sa stopom i ventil Ø80 sa ugradnom garniturom i zaštitnom uličnom kapom. Obračun po komadu.</t>
  </si>
  <si>
    <t>RAZNI RADOVI</t>
  </si>
  <si>
    <t>Nabavka, transporti i montaža jednosmernog ventila Ø100, ventila sa točkom Ø100, kao i potrebnih fazonskih komada za izradu obilaznog voda oko uređaja za povećanje pritiska. U jediničnu cenu je uračunata demontaža postojećih delova mreže i fazonskih komada pored uređaja, presecanje cevi i montaža novih komada. Obračun po komadu komplet izvedenih radova.</t>
  </si>
  <si>
    <t>Zatvaranje postojećeg centralnog ventila i ispuštanje vode iz hidrantske mreže kao pripremni radovi za izradu priključka novoprojektovane hidrantske mreže. Obračun po komadu.</t>
  </si>
  <si>
    <t>Nakon završene montaže cevovoda i hidranata otvoriti centralni ventil i mrežu napuniti vodom. Obračun po komadu.</t>
  </si>
  <si>
    <t xml:space="preserve">Geodetsko snimanje izvedene spoljašnje hidrantske mreže i izrada situacije izvedenog stanja spoljašnje hidrantske mreže. Situaciju izvedenih radova dostaviti Investitoru na dalju upotrebu. Obračun po m.
</t>
  </si>
  <si>
    <t>Izrada priključka novoprojektovane spoljašnje hidrantske mreže i nadzemnih hidranata na postojeću hidrantsku mrežu sa potrebnim materijalom za izradu priključka. U cenu je uračunata demontaža postojećeg fazonskog komada, presecanje cevi i montaža novprojektovanih fazonskih komada radi povezivanja novopoložene cevi na potojeću. Obračun po komadu komplet izvedenih radova.</t>
  </si>
  <si>
    <t>REKAPITULACIJA</t>
  </si>
  <si>
    <t>Probijanje otvora u vertikalnom podrumskom zidu radi ulaska vodovodne cevi u objekat.  U cenu je uračunato i krpljenje otvora nakon montaže cevi. Obračun po komadu.</t>
  </si>
  <si>
    <t>Demontaža postojeće čelično pocinkovane cevi Ø50 i odlaganje na za to unapred određeno mesto. U jediničnu cenu je uračunato eventeualno potrebno štimovanje, širenje postojećih prodora kroz zi, kao i krpljenje ozvora nakon demontaže. Obračun po m.</t>
  </si>
  <si>
    <t>Zatvaranje postojećeg centralnog ventila i ispuštanje vode iz unutrašnje hidrantske mreže kao pripremni radovi za izradu priključka novoprojektovane hidrantske mreže. Obračun po komadu.</t>
  </si>
  <si>
    <t>Probijanje otvora Ø100 u međuspratnoj konstrukciji i vertikalnm zidovima od opeke i betona radi montaže hidrantske mreže. Obračun po komadu probijenog otvora.</t>
  </si>
  <si>
    <t>Izrada priključka novoprojektovane unutrašnje hidrantske mreže na postojeću hidrantsku mrežu u objektu sa potrebnim materijalom za izradu priključka. U cenu je uračunata demontaža postojećeg fazonskog komada, presecanje cevi i montaža novprojektovanih fazonskih komada radi povezivanja novo montirane cevi na potojeću. Obračun po komadu komplet izvedenih radova.</t>
  </si>
  <si>
    <t>Povezivanje ventila u postojećem hidrantskom ormariću na novoprojektovanu unutrašnju hidrantsku mrežu. U cenu je uračunata demontaža postojećeg fazonskog komada, presecanje cevi i montaža novprojektovanih fazonskih komada. Obračun po komadu komplet izvedenih radova.</t>
  </si>
  <si>
    <t>Nabavka, transport i montaža čelično pocinkovanih cevi i fitinga. Cenom je obuhvaćeno potrebno štemanje šliceva. Mrežu učvrstiti kukama ili obujmicama sa elastičnim podmetačem na rastojanju prema preporuci proizvođača. U cenu su uračunate sve potrebne spojnice, redukcije, fitinzi i potrebni pričvrsni materijal. Obračun po m.</t>
  </si>
  <si>
    <t>Ø65</t>
  </si>
  <si>
    <t>Ø50</t>
  </si>
  <si>
    <t>Nabavka, transport i montaža zidnog požarnog hidranta Ø50 sa propusnim ventilom, spojkom za crevo, vatrogasno crevo dužine 15m, mlaznicom  DN50/25 i pratećim materijalom za ugradnju. Oprema je smeštena u metalni ormarić crvene boje sa oznakom "H". U cenu je uračunata i izrada ukrasne maske za hidrantski ormarić u svemu prema izboru investitora, a u skladu sa enterijerom prostora gde se hidrant ugrađuje. Obračun po komadu.</t>
  </si>
  <si>
    <t>Hidrauličko ispitivanje hidrantske mreže na probni pritisak (10bara) prema važećim tehničkim uslovima u prisustvu nadzornog organa. Sve neispravne fitinge i ventile zameniti. U dužinu ispitivanih cevi računa se jedna dužina cevi bez obzira na fazno ili višestruko ispitivanje. O izvršenom ispitivanju napraviti zapisnik koji potpisuju odgovorni rukovodilac radova i nadzorni organ. Zapisnik predati investitoru na dalju upotrebu. Obračun po m.</t>
  </si>
  <si>
    <t>Nabavka, transport i montaža zaptivnog kompleta za cev Ø65 (kao tip proizvođača ACO ili sličan proizvod) između podrumskog zida i cevi kojim se štiti prodor vlage iz zemlje. Obračun po komadu.</t>
  </si>
  <si>
    <t>Merenje pritiska na hidrantima od strane ovlašćenog preduzeća. Zapisnik o izvršenom merenju predati Investitoru na dalju upotrebu. Obračun po komadu.</t>
  </si>
  <si>
    <t>Krpljenje šliceva i zatvaranje otvora nakon završene montaže cevi. Obračun po komadu.</t>
  </si>
  <si>
    <t>Probijanje otvora u vertikalnom podrumskom zidu (prema studentskoj zgradi) radi ulaska vodovodne cevi u objekat.  U cenu je uračunato i krpljenje otvora nakon montaže cevi. Obračun po komadu.</t>
  </si>
  <si>
    <t>Merenje pritiska na hidrantima (postojećim i novim) od strane ovlašćenog preduzeća. Zapisnik o izvršenom merenju predati Investitoru na dalju upotrebu.</t>
  </si>
  <si>
    <t>Merenje pritiska na hidrantima (postojećim i novim) od strane ovlašćenog preduzeća. Zapisnik o izvršenom merenju predati Investitoru na dalju upotrebu. Obračun po komadu.</t>
  </si>
  <si>
    <t>UKUPNO OBJEKAT BR. 2</t>
  </si>
  <si>
    <t>UKUPNO OBJEKAT BR. 3</t>
  </si>
  <si>
    <t>UKUPNO OBJEKAT BR. 4</t>
  </si>
  <si>
    <t>UKUPNO OBJEKAT BR. 1</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</si>
</sst>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quot;Din.&quot;_);\(#,##0&quot;Din.&quot;\)"/>
    <numFmt numFmtId="197" formatCode="#,##0&quot;Din.&quot;_);[Red]\(#,##0&quot;Din.&quot;\)"/>
    <numFmt numFmtId="198" formatCode="#,##0.00&quot;Din.&quot;_);\(#,##0.00&quot;Din.&quot;\)"/>
    <numFmt numFmtId="199" formatCode="#,##0.00&quot;Din.&quot;_);[Red]\(#,##0.00&quot;Din.&quot;\)"/>
    <numFmt numFmtId="200" formatCode="_ * #,##0_)&quot;Din.&quot;_ ;_ * \(#,##0\)&quot;Din.&quot;_ ;_ * &quot;-&quot;_)&quot;Din.&quot;_ ;_ @_ "/>
    <numFmt numFmtId="201" formatCode="_ * #,##0_)_D_i_n_._ ;_ * \(#,##0\)_D_i_n_._ ;_ * &quot;-&quot;_)_D_i_n_._ ;_ @_ "/>
    <numFmt numFmtId="202" formatCode="_ * #,##0.00_)&quot;Din.&quot;_ ;_ * \(#,##0.00\)&quot;Din.&quot;_ ;_ * &quot;-&quot;??_)&quot;Din.&quot;_ ;_ @_ "/>
    <numFmt numFmtId="203" formatCode="_ * #,##0.00_)_D_i_n_._ ;_ * \(#,##0.00\)_D_i_n_._ ;_ * &quot;-&quot;??_)_D_i_n_._ ;_ @_ "/>
    <numFmt numFmtId="204" formatCode="#,##0.0"/>
    <numFmt numFmtId="205" formatCode="&quot;Yes&quot;;&quot;Yes&quot;;&quot;No&quot;"/>
    <numFmt numFmtId="206" formatCode="&quot;True&quot;;&quot;True&quot;;&quot;False&quot;"/>
    <numFmt numFmtId="207" formatCode="&quot;On&quot;;&quot;On&quot;;&quot;Off&quot;"/>
    <numFmt numFmtId="208" formatCode="[$€-2]\ #,##0.00_);[Red]\([$€-2]\ #,##0.00\)"/>
    <numFmt numFmtId="209" formatCode="0.000"/>
    <numFmt numFmtId="210" formatCode="0.0"/>
    <numFmt numFmtId="211" formatCode="00\-00"/>
    <numFmt numFmtId="212" formatCode="#,##0\ \ "/>
    <numFmt numFmtId="213" formatCode="#,##0.000"/>
    <numFmt numFmtId="214" formatCode="_(* #,##0_);_(* \(#,##0\);_(* &quot;-&quot;??_);_(@_)"/>
    <numFmt numFmtId="215" formatCode="0.0\ "/>
    <numFmt numFmtId="216" formatCode="#,##0.00\ \ "/>
    <numFmt numFmtId="217" formatCode="#,##0.0000"/>
    <numFmt numFmtId="218" formatCode="0.00000"/>
    <numFmt numFmtId="219" formatCode="0.0000"/>
    <numFmt numFmtId="220" formatCode="#,##0.00\ &quot;Din.&quot;"/>
    <numFmt numFmtId="221" formatCode="0\ "/>
    <numFmt numFmtId="222" formatCode="0.0000000\ "/>
    <numFmt numFmtId="223" formatCode="#,##0.00_ ;\-#,##0.00\ "/>
    <numFmt numFmtId="224" formatCode="#,##0.0\ \ "/>
    <numFmt numFmtId="225" formatCode="#,##0.000\ \ "/>
  </numFmts>
  <fonts count="51">
    <font>
      <sz val="10"/>
      <name val="Yu Times New Roman"/>
      <family val="1"/>
    </font>
    <font>
      <sz val="10"/>
      <name val="Yu Arial"/>
      <family val="0"/>
    </font>
    <font>
      <u val="single"/>
      <sz val="10"/>
      <color indexed="12"/>
      <name val="Yu Times New Roman"/>
      <family val="1"/>
    </font>
    <font>
      <u val="single"/>
      <sz val="10"/>
      <color indexed="36"/>
      <name val="Yu Times New Roman"/>
      <family val="1"/>
    </font>
    <font>
      <sz val="10"/>
      <name val="Arial"/>
      <family val="2"/>
    </font>
    <font>
      <sz val="12"/>
      <name val="Arial"/>
      <family val="2"/>
    </font>
    <font>
      <b/>
      <sz val="11"/>
      <name val="Arial"/>
      <family val="2"/>
    </font>
    <font>
      <b/>
      <sz val="10"/>
      <name val="Arial"/>
      <family val="2"/>
    </font>
    <font>
      <sz val="11"/>
      <name val="Arial"/>
      <family val="2"/>
    </font>
    <font>
      <b/>
      <sz val="12"/>
      <name val="Arial CE"/>
      <family val="2"/>
    </font>
    <font>
      <sz val="12"/>
      <name val="Arial CE"/>
      <family val="2"/>
    </font>
    <font>
      <b/>
      <sz val="12"/>
      <name val="Arial"/>
      <family val="2"/>
    </font>
    <font>
      <b/>
      <i/>
      <sz val="10"/>
      <name val="Arial"/>
      <family val="2"/>
    </font>
    <font>
      <sz val="10"/>
      <name val="Arial CE"/>
      <family val="0"/>
    </font>
    <font>
      <b/>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right style="thin"/>
      <top>
        <color indexed="63"/>
      </top>
      <bottom>
        <color indexed="63"/>
      </bottom>
    </border>
    <border>
      <left>
        <color indexed="63"/>
      </left>
      <right>
        <color indexed="63"/>
      </right>
      <top>
        <color indexed="63"/>
      </top>
      <bottom style="thin"/>
    </border>
    <border>
      <left style="double"/>
      <right>
        <color indexed="63"/>
      </right>
      <top style="double"/>
      <bottom>
        <color indexed="63"/>
      </bottom>
    </border>
    <border>
      <left style="thin"/>
      <right style="double"/>
      <top style="double"/>
      <bottom>
        <color indexed="63"/>
      </bottom>
    </border>
    <border>
      <left style="thin"/>
      <right style="double"/>
      <top>
        <color indexed="63"/>
      </top>
      <bottom style="double"/>
    </border>
    <border>
      <left style="thin"/>
      <right>
        <color indexed="63"/>
      </right>
      <top style="thin"/>
      <bottom style="double"/>
    </border>
    <border>
      <left>
        <color indexed="63"/>
      </left>
      <right style="thin"/>
      <top style="thin"/>
      <bottom style="double"/>
    </border>
    <border>
      <left style="double"/>
      <right>
        <color indexed="63"/>
      </right>
      <top>
        <color indexed="63"/>
      </top>
      <bottom>
        <color indexed="63"/>
      </bottom>
    </border>
    <border>
      <left style="thin"/>
      <right style="double"/>
      <top>
        <color indexed="63"/>
      </top>
      <bottom>
        <color indexed="63"/>
      </bottom>
    </border>
    <border>
      <left style="double"/>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double"/>
    </border>
    <border>
      <left>
        <color indexed="63"/>
      </left>
      <right style="thin"/>
      <top style="double"/>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0" fillId="32" borderId="7" applyNumberFormat="0" applyFont="0" applyAlignment="0" applyProtection="0"/>
    <xf numFmtId="0" fontId="5" fillId="0" borderId="0">
      <alignment/>
      <protection/>
    </xf>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7">
    <xf numFmtId="0" fontId="0" fillId="0" borderId="0" xfId="0" applyAlignment="1">
      <alignment/>
    </xf>
    <xf numFmtId="0" fontId="4" fillId="0" borderId="0" xfId="0" applyFont="1" applyBorder="1" applyAlignment="1">
      <alignment/>
    </xf>
    <xf numFmtId="216" fontId="4"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Border="1" applyAlignment="1">
      <alignment vertical="center"/>
    </xf>
    <xf numFmtId="4" fontId="14" fillId="0" borderId="10" xfId="0" applyNumberFormat="1" applyFont="1" applyBorder="1" applyAlignment="1">
      <alignment horizontal="center" vertical="top"/>
    </xf>
    <xf numFmtId="4" fontId="14" fillId="0" borderId="11" xfId="0" applyNumberFormat="1" applyFont="1" applyBorder="1" applyAlignment="1">
      <alignment horizontal="center" vertical="top"/>
    </xf>
    <xf numFmtId="4" fontId="14" fillId="0" borderId="11" xfId="0" applyNumberFormat="1" applyFont="1" applyBorder="1" applyAlignment="1">
      <alignment horizontal="right" vertical="top"/>
    </xf>
    <xf numFmtId="4" fontId="14" fillId="0" borderId="12" xfId="0" applyNumberFormat="1" applyFont="1" applyBorder="1" applyAlignment="1">
      <alignment horizontal="center" vertical="top"/>
    </xf>
    <xf numFmtId="0" fontId="6"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justify" vertical="top" wrapText="1"/>
    </xf>
    <xf numFmtId="0" fontId="8" fillId="0" borderId="0" xfId="0" applyFont="1" applyFill="1" applyAlignment="1">
      <alignment/>
    </xf>
    <xf numFmtId="4" fontId="7" fillId="0" borderId="0" xfId="0" applyNumberFormat="1" applyFont="1" applyFill="1" applyBorder="1" applyAlignment="1">
      <alignment horizontal="center"/>
    </xf>
    <xf numFmtId="0" fontId="7" fillId="0" borderId="0" xfId="0" applyFont="1" applyFill="1" applyBorder="1" applyAlignment="1">
      <alignment horizontal="right"/>
    </xf>
    <xf numFmtId="0" fontId="4" fillId="0" borderId="0" xfId="0" applyFont="1" applyFill="1" applyBorder="1" applyAlignment="1">
      <alignment horizontal="right"/>
    </xf>
    <xf numFmtId="210" fontId="7" fillId="0" borderId="0" xfId="0" applyNumberFormat="1" applyFont="1" applyFill="1" applyBorder="1" applyAlignment="1">
      <alignment vertical="top"/>
    </xf>
    <xf numFmtId="0" fontId="7" fillId="0" borderId="0" xfId="0" applyFont="1" applyFill="1" applyBorder="1" applyAlignment="1">
      <alignment horizontal="justify"/>
    </xf>
    <xf numFmtId="0" fontId="7" fillId="0" borderId="0" xfId="0" applyFont="1" applyFill="1" applyBorder="1" applyAlignment="1">
      <alignment/>
    </xf>
    <xf numFmtId="0" fontId="4" fillId="0" borderId="0" xfId="0" applyFont="1" applyFill="1" applyAlignment="1">
      <alignment/>
    </xf>
    <xf numFmtId="2" fontId="7" fillId="0" borderId="13" xfId="0" applyNumberFormat="1" applyFont="1" applyFill="1" applyBorder="1" applyAlignment="1">
      <alignment horizontal="centerContinuous" vertical="top"/>
    </xf>
    <xf numFmtId="0" fontId="4" fillId="0" borderId="14" xfId="0" applyFont="1" applyFill="1" applyBorder="1" applyAlignment="1">
      <alignment horizontal="justify" wrapText="1"/>
    </xf>
    <xf numFmtId="0" fontId="7" fillId="0" borderId="14" xfId="0" applyFont="1" applyFill="1" applyBorder="1" applyAlignment="1">
      <alignment horizontal="centerContinuous"/>
    </xf>
    <xf numFmtId="4" fontId="7" fillId="0" borderId="14" xfId="0" applyNumberFormat="1" applyFont="1" applyFill="1" applyBorder="1" applyAlignment="1">
      <alignment horizontal="center"/>
    </xf>
    <xf numFmtId="0" fontId="7" fillId="0" borderId="14" xfId="0" applyFont="1" applyFill="1" applyBorder="1" applyAlignment="1">
      <alignment horizontal="right"/>
    </xf>
    <xf numFmtId="0" fontId="7" fillId="0" borderId="15" xfId="0" applyFont="1" applyFill="1" applyBorder="1" applyAlignment="1">
      <alignment horizontal="right"/>
    </xf>
    <xf numFmtId="0" fontId="4" fillId="0" borderId="0" xfId="0" applyFont="1" applyFill="1" applyBorder="1" applyAlignment="1">
      <alignment horizontal="justify"/>
    </xf>
    <xf numFmtId="0" fontId="4" fillId="0" borderId="0" xfId="0" applyFont="1" applyFill="1" applyBorder="1" applyAlignment="1">
      <alignment/>
    </xf>
    <xf numFmtId="211" fontId="4" fillId="0" borderId="16" xfId="0" applyNumberFormat="1" applyFont="1" applyFill="1" applyBorder="1" applyAlignment="1" quotePrefix="1">
      <alignment horizontal="center" vertical="center" wrapText="1"/>
    </xf>
    <xf numFmtId="0" fontId="4" fillId="0" borderId="16" xfId="0" applyFont="1" applyBorder="1" applyAlignment="1">
      <alignment/>
    </xf>
    <xf numFmtId="0" fontId="0" fillId="0" borderId="17" xfId="0" applyBorder="1" applyAlignment="1">
      <alignment/>
    </xf>
    <xf numFmtId="171" fontId="4" fillId="0" borderId="17" xfId="0" applyNumberFormat="1" applyFont="1" applyBorder="1" applyAlignment="1">
      <alignment horizontal="right" wrapText="1"/>
    </xf>
    <xf numFmtId="211" fontId="4" fillId="0" borderId="0" xfId="0" applyNumberFormat="1" applyFont="1" applyFill="1" applyBorder="1" applyAlignment="1">
      <alignment horizontal="center" vertical="top" wrapText="1"/>
    </xf>
    <xf numFmtId="211" fontId="4" fillId="0" borderId="0" xfId="0" applyNumberFormat="1" applyFont="1" applyFill="1" applyBorder="1" applyAlignment="1">
      <alignment horizontal="center" vertical="center" wrapText="1"/>
    </xf>
    <xf numFmtId="0" fontId="4" fillId="0" borderId="0" xfId="57" applyFont="1" applyFill="1" applyBorder="1" applyAlignment="1">
      <alignment horizontal="justify" vertical="top" wrapText="1"/>
      <protection/>
    </xf>
    <xf numFmtId="3" fontId="4" fillId="0" borderId="0" xfId="0" applyNumberFormat="1" applyFont="1" applyFill="1" applyBorder="1" applyAlignment="1">
      <alignment horizontal="right"/>
    </xf>
    <xf numFmtId="4" fontId="4" fillId="0" borderId="0" xfId="0" applyNumberFormat="1" applyFont="1" applyFill="1" applyBorder="1" applyAlignment="1">
      <alignment horizontal="right"/>
    </xf>
    <xf numFmtId="0" fontId="4" fillId="0" borderId="0" xfId="0" applyFont="1" applyFill="1" applyAlignment="1">
      <alignment vertical="center"/>
    </xf>
    <xf numFmtId="2" fontId="7" fillId="0" borderId="0" xfId="0" applyNumberFormat="1" applyFont="1" applyFill="1" applyBorder="1" applyAlignment="1">
      <alignment horizontal="centerContinuous" vertical="top"/>
    </xf>
    <xf numFmtId="17" fontId="4" fillId="0" borderId="0" xfId="0" applyNumberFormat="1" applyFont="1" applyFill="1" applyBorder="1" applyAlignment="1">
      <alignment horizontal="justify" wrapText="1"/>
    </xf>
    <xf numFmtId="0" fontId="7" fillId="0" borderId="0" xfId="0" applyFont="1" applyFill="1" applyBorder="1" applyAlignment="1">
      <alignment horizontal="centerContinuous"/>
    </xf>
    <xf numFmtId="0" fontId="7" fillId="0" borderId="0" xfId="0" applyFont="1" applyFill="1" applyBorder="1" applyAlignment="1">
      <alignment/>
    </xf>
    <xf numFmtId="0" fontId="4" fillId="0" borderId="0" xfId="0" applyFont="1" applyFill="1" applyBorder="1" applyAlignment="1">
      <alignment horizontal="left" wrapText="1"/>
    </xf>
    <xf numFmtId="0" fontId="4" fillId="0" borderId="0" xfId="0" applyFont="1" applyFill="1" applyBorder="1" applyAlignment="1">
      <alignment horizontal="justify" wrapText="1"/>
    </xf>
    <xf numFmtId="210" fontId="4" fillId="0" borderId="0" xfId="0" applyNumberFormat="1" applyFont="1" applyFill="1" applyBorder="1" applyAlignment="1">
      <alignment horizontal="centerContinuous" vertical="top"/>
    </xf>
    <xf numFmtId="0" fontId="5" fillId="0" borderId="0" xfId="0" applyFont="1" applyFill="1" applyBorder="1" applyAlignment="1">
      <alignment horizontal="justify" wrapText="1"/>
    </xf>
    <xf numFmtId="0" fontId="4" fillId="0" borderId="18" xfId="0" applyFont="1" applyFill="1" applyBorder="1" applyAlignment="1">
      <alignment horizontal="center"/>
    </xf>
    <xf numFmtId="0" fontId="4" fillId="0" borderId="18" xfId="0" applyFont="1" applyFill="1" applyBorder="1" applyAlignment="1">
      <alignment/>
    </xf>
    <xf numFmtId="4" fontId="4" fillId="0" borderId="0" xfId="0" applyNumberFormat="1" applyFont="1" applyFill="1" applyBorder="1" applyAlignment="1">
      <alignment vertical="center"/>
    </xf>
    <xf numFmtId="0" fontId="5" fillId="0" borderId="0" xfId="0" applyFont="1" applyFill="1" applyBorder="1" applyAlignment="1">
      <alignment/>
    </xf>
    <xf numFmtId="0" fontId="11" fillId="0" borderId="0" xfId="0" applyFont="1" applyFill="1" applyBorder="1" applyAlignment="1">
      <alignment/>
    </xf>
    <xf numFmtId="0" fontId="6" fillId="0" borderId="0" xfId="0" applyFont="1" applyFill="1" applyBorder="1" applyAlignment="1">
      <alignment vertical="center"/>
    </xf>
    <xf numFmtId="222" fontId="4" fillId="0" borderId="0" xfId="0" applyNumberFormat="1" applyFont="1" applyFill="1" applyBorder="1" applyAlignment="1">
      <alignment horizontal="center" vertical="center"/>
    </xf>
    <xf numFmtId="0" fontId="7" fillId="0" borderId="0" xfId="0" applyFont="1" applyFill="1" applyBorder="1" applyAlignment="1">
      <alignment horizontal="justify" vertical="center" wrapText="1"/>
    </xf>
    <xf numFmtId="215" fontId="4" fillId="0" borderId="0" xfId="0" applyNumberFormat="1" applyFont="1" applyFill="1" applyBorder="1" applyAlignment="1">
      <alignment horizontal="center" vertical="top"/>
    </xf>
    <xf numFmtId="0" fontId="12" fillId="0" borderId="0" xfId="0" applyFont="1" applyFill="1" applyBorder="1" applyAlignment="1">
      <alignment horizontal="justify" vertical="top" wrapText="1"/>
    </xf>
    <xf numFmtId="216" fontId="7" fillId="0" borderId="0" xfId="0" applyNumberFormat="1" applyFont="1" applyFill="1" applyBorder="1" applyAlignment="1">
      <alignment horizontal="right"/>
    </xf>
    <xf numFmtId="2" fontId="5" fillId="0" borderId="0" xfId="0" applyNumberFormat="1" applyFont="1" applyFill="1" applyBorder="1" applyAlignment="1">
      <alignment vertical="top"/>
    </xf>
    <xf numFmtId="0" fontId="11" fillId="0" borderId="0" xfId="0" applyFont="1" applyFill="1" applyBorder="1" applyAlignment="1">
      <alignment horizontal="right"/>
    </xf>
    <xf numFmtId="4" fontId="11" fillId="0" borderId="0" xfId="0" applyNumberFormat="1" applyFont="1" applyFill="1" applyBorder="1" applyAlignment="1">
      <alignment horizontal="center"/>
    </xf>
    <xf numFmtId="0" fontId="7" fillId="0" borderId="0" xfId="0" applyFont="1" applyFill="1" applyBorder="1" applyAlignment="1">
      <alignment horizontal="center"/>
    </xf>
    <xf numFmtId="4" fontId="5" fillId="0" borderId="0" xfId="0" applyNumberFormat="1" applyFont="1" applyFill="1" applyBorder="1" applyAlignment="1">
      <alignment horizontal="right"/>
    </xf>
    <xf numFmtId="0" fontId="4" fillId="0" borderId="18" xfId="0" applyFont="1" applyFill="1" applyBorder="1" applyAlignment="1">
      <alignment horizontal="right"/>
    </xf>
    <xf numFmtId="0" fontId="4" fillId="0" borderId="0" xfId="0" applyFont="1" applyFill="1" applyAlignment="1">
      <alignment horizontal="center"/>
    </xf>
    <xf numFmtId="0" fontId="8" fillId="0" borderId="0" xfId="0" applyFont="1" applyFill="1" applyAlignment="1">
      <alignment horizontal="justify" vertical="top"/>
    </xf>
    <xf numFmtId="0" fontId="4" fillId="0" borderId="0" xfId="0" applyFont="1" applyFill="1" applyAlignment="1">
      <alignment horizontal="justify" vertical="top"/>
    </xf>
    <xf numFmtId="0" fontId="8" fillId="0" borderId="0" xfId="0" applyFont="1" applyFill="1" applyAlignment="1">
      <alignment/>
    </xf>
    <xf numFmtId="2" fontId="9" fillId="0" borderId="19" xfId="0" applyNumberFormat="1" applyFont="1" applyFill="1" applyBorder="1" applyAlignment="1">
      <alignment vertical="top"/>
    </xf>
    <xf numFmtId="0" fontId="13" fillId="0" borderId="20" xfId="0" applyFont="1" applyFill="1" applyBorder="1" applyAlignment="1">
      <alignment/>
    </xf>
    <xf numFmtId="0" fontId="10" fillId="0" borderId="0" xfId="0" applyFont="1" applyFill="1" applyBorder="1" applyAlignment="1">
      <alignment/>
    </xf>
    <xf numFmtId="0" fontId="13" fillId="0" borderId="21" xfId="0" applyFont="1" applyFill="1" applyBorder="1" applyAlignment="1">
      <alignment/>
    </xf>
    <xf numFmtId="4" fontId="14" fillId="0" borderId="10"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vertical="top"/>
    </xf>
    <xf numFmtId="4" fontId="14" fillId="0" borderId="12" xfId="0" applyNumberFormat="1" applyFont="1" applyFill="1" applyBorder="1" applyAlignment="1">
      <alignment vertical="top"/>
    </xf>
    <xf numFmtId="0" fontId="6" fillId="0" borderId="0" xfId="0" applyFont="1" applyFill="1" applyBorder="1" applyAlignment="1">
      <alignment horizontal="center" vertical="top" wrapText="1"/>
    </xf>
    <xf numFmtId="0" fontId="7" fillId="0" borderId="0" xfId="0" applyFont="1" applyFill="1" applyBorder="1" applyAlignment="1">
      <alignment vertical="center" wrapText="1"/>
    </xf>
    <xf numFmtId="0" fontId="8" fillId="0" borderId="0" xfId="0" applyFont="1" applyFill="1" applyBorder="1" applyAlignment="1">
      <alignment/>
    </xf>
    <xf numFmtId="211" fontId="7" fillId="0" borderId="0" xfId="0" applyNumberFormat="1" applyFont="1" applyFill="1" applyBorder="1" applyAlignment="1" quotePrefix="1">
      <alignment horizontal="center" vertical="center" wrapText="1"/>
    </xf>
    <xf numFmtId="215" fontId="7" fillId="0" borderId="0" xfId="0" applyNumberFormat="1" applyFont="1" applyFill="1" applyBorder="1" applyAlignment="1">
      <alignment horizontal="center" vertical="top"/>
    </xf>
    <xf numFmtId="0" fontId="4" fillId="0" borderId="0" xfId="0" applyFont="1" applyFill="1" applyBorder="1" applyAlignment="1">
      <alignment horizontal="left" vertical="center" wrapText="1"/>
    </xf>
    <xf numFmtId="216" fontId="4" fillId="0" borderId="0" xfId="0" applyNumberFormat="1" applyFont="1" applyFill="1" applyBorder="1" applyAlignment="1">
      <alignment horizontal="right" vertical="center"/>
    </xf>
    <xf numFmtId="211"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4" fontId="7" fillId="0" borderId="0" xfId="0" applyNumberFormat="1" applyFont="1" applyFill="1" applyBorder="1" applyAlignment="1">
      <alignment horizontal="center" vertical="center"/>
    </xf>
    <xf numFmtId="211" fontId="7" fillId="0" borderId="22" xfId="0" applyNumberFormat="1" applyFont="1" applyFill="1" applyBorder="1" applyAlignment="1">
      <alignment horizontal="center" vertical="top"/>
    </xf>
    <xf numFmtId="4" fontId="4" fillId="0" borderId="23" xfId="0" applyNumberFormat="1" applyFont="1" applyFill="1" applyBorder="1" applyAlignment="1">
      <alignment horizontal="right" vertical="center"/>
    </xf>
    <xf numFmtId="222" fontId="7" fillId="0" borderId="0" xfId="0" applyNumberFormat="1" applyFont="1" applyFill="1" applyBorder="1" applyAlignment="1">
      <alignment horizontal="center" vertical="center"/>
    </xf>
    <xf numFmtId="0" fontId="11" fillId="0" borderId="0" xfId="0" applyFont="1" applyFill="1" applyBorder="1" applyAlignment="1">
      <alignment/>
    </xf>
    <xf numFmtId="0" fontId="5" fillId="0" borderId="0" xfId="0" applyFont="1" applyFill="1" applyBorder="1" applyAlignment="1">
      <alignment/>
    </xf>
    <xf numFmtId="0" fontId="4" fillId="0" borderId="0" xfId="0" applyFont="1" applyBorder="1" applyAlignment="1">
      <alignment horizontal="justify" vertical="top" wrapText="1"/>
    </xf>
    <xf numFmtId="0" fontId="4"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xf>
    <xf numFmtId="4" fontId="4" fillId="0" borderId="0" xfId="0" applyNumberFormat="1" applyFont="1" applyBorder="1" applyAlignment="1">
      <alignment horizontal="right"/>
    </xf>
    <xf numFmtId="4" fontId="4" fillId="0" borderId="0" xfId="0" applyNumberFormat="1" applyFont="1" applyFill="1" applyBorder="1" applyAlignment="1">
      <alignment/>
    </xf>
    <xf numFmtId="4" fontId="7" fillId="0" borderId="0" xfId="0" applyNumberFormat="1" applyFont="1" applyFill="1" applyBorder="1" applyAlignment="1">
      <alignment/>
    </xf>
    <xf numFmtId="4" fontId="4" fillId="0" borderId="0" xfId="0" applyNumberFormat="1" applyFont="1" applyFill="1" applyBorder="1" applyAlignment="1">
      <alignment horizontal="right" vertical="center"/>
    </xf>
    <xf numFmtId="4" fontId="4" fillId="0" borderId="0" xfId="0" applyNumberFormat="1" applyFont="1" applyBorder="1" applyAlignment="1">
      <alignment horizontal="right" vertical="center"/>
    </xf>
    <xf numFmtId="4" fontId="7" fillId="0" borderId="0" xfId="0" applyNumberFormat="1" applyFont="1" applyFill="1" applyBorder="1" applyAlignment="1">
      <alignment horizontal="right"/>
    </xf>
    <xf numFmtId="209" fontId="4" fillId="0" borderId="0" xfId="57" applyNumberFormat="1" applyFont="1" applyFill="1" applyBorder="1" applyAlignment="1">
      <alignment vertical="top" wrapText="1"/>
      <protection/>
    </xf>
    <xf numFmtId="0" fontId="50" fillId="0" borderId="0" xfId="0" applyFont="1" applyFill="1" applyBorder="1" applyAlignment="1">
      <alignment horizontal="right"/>
    </xf>
    <xf numFmtId="216" fontId="50" fillId="0" borderId="0" xfId="0" applyNumberFormat="1" applyFont="1" applyFill="1" applyBorder="1" applyAlignment="1">
      <alignment horizontal="right" vertical="center"/>
    </xf>
    <xf numFmtId="209" fontId="4" fillId="0" borderId="0" xfId="57" applyNumberFormat="1" applyFont="1" applyFill="1" applyBorder="1" applyAlignment="1">
      <alignment horizontal="justify" vertical="top" wrapText="1"/>
      <protection/>
    </xf>
    <xf numFmtId="211" fontId="50" fillId="0" borderId="0" xfId="0" applyNumberFormat="1" applyFont="1" applyFill="1" applyBorder="1" applyAlignment="1">
      <alignment horizontal="center" vertical="top" wrapText="1"/>
    </xf>
    <xf numFmtId="209" fontId="50" fillId="0" borderId="0" xfId="57" applyNumberFormat="1" applyFont="1" applyFill="1" applyBorder="1" applyAlignment="1">
      <alignment horizontal="justify" vertical="top" wrapText="1"/>
      <protection/>
    </xf>
    <xf numFmtId="0" fontId="50" fillId="0" borderId="0" xfId="0" applyFont="1" applyFill="1" applyBorder="1" applyAlignment="1">
      <alignment horizontal="justify" vertical="top" wrapText="1"/>
    </xf>
    <xf numFmtId="4" fontId="50" fillId="0" borderId="0" xfId="0" applyNumberFormat="1" applyFont="1" applyFill="1" applyBorder="1" applyAlignment="1">
      <alignment horizontal="right" vertical="center"/>
    </xf>
    <xf numFmtId="216" fontId="7" fillId="0" borderId="23" xfId="0" applyNumberFormat="1" applyFont="1" applyFill="1" applyBorder="1" applyAlignment="1">
      <alignment horizontal="right" vertical="center"/>
    </xf>
    <xf numFmtId="4" fontId="11" fillId="0" borderId="0" xfId="0" applyNumberFormat="1" applyFont="1" applyFill="1" applyBorder="1" applyAlignment="1">
      <alignment horizontal="right"/>
    </xf>
    <xf numFmtId="0" fontId="5" fillId="0" borderId="0" xfId="0" applyFont="1" applyFill="1" applyBorder="1" applyAlignment="1">
      <alignment horizontal="right"/>
    </xf>
    <xf numFmtId="0" fontId="4" fillId="0" borderId="0" xfId="0" applyFont="1" applyFill="1" applyBorder="1" applyAlignment="1">
      <alignment horizontal="justify" vertical="top"/>
    </xf>
    <xf numFmtId="211" fontId="4" fillId="0" borderId="0" xfId="0" applyNumberFormat="1" applyFont="1" applyFill="1" applyBorder="1" applyAlignment="1">
      <alignment horizontal="justify" vertical="top" wrapText="1"/>
    </xf>
    <xf numFmtId="2" fontId="5" fillId="0" borderId="0" xfId="0" applyNumberFormat="1" applyFont="1" applyFill="1" applyBorder="1" applyAlignment="1">
      <alignment horizontal="justify" vertical="top"/>
    </xf>
    <xf numFmtId="0" fontId="5" fillId="0" borderId="0" xfId="0" applyFont="1" applyFill="1" applyBorder="1" applyAlignment="1">
      <alignment horizontal="justify" vertical="top" wrapText="1"/>
    </xf>
    <xf numFmtId="0" fontId="11" fillId="0" borderId="0" xfId="0" applyFont="1" applyFill="1" applyBorder="1" applyAlignment="1">
      <alignment horizontal="justify" vertical="top"/>
    </xf>
    <xf numFmtId="4" fontId="11" fillId="0" borderId="0" xfId="0" applyNumberFormat="1" applyFont="1" applyFill="1" applyBorder="1" applyAlignment="1">
      <alignment horizontal="justify" vertical="top"/>
    </xf>
    <xf numFmtId="0" fontId="5" fillId="0" borderId="0" xfId="0" applyFont="1" applyFill="1" applyBorder="1" applyAlignment="1">
      <alignment horizontal="justify" vertical="top"/>
    </xf>
    <xf numFmtId="1" fontId="4" fillId="0" borderId="0" xfId="0" applyNumberFormat="1" applyFont="1" applyFill="1" applyBorder="1" applyAlignment="1">
      <alignment horizontal="right" vertical="center"/>
    </xf>
    <xf numFmtId="2" fontId="9" fillId="0" borderId="24" xfId="0" applyNumberFormat="1" applyFont="1" applyFill="1" applyBorder="1" applyAlignment="1">
      <alignment vertical="top"/>
    </xf>
    <xf numFmtId="0" fontId="13" fillId="0" borderId="25" xfId="0" applyFont="1" applyFill="1" applyBorder="1" applyAlignment="1">
      <alignment/>
    </xf>
    <xf numFmtId="2" fontId="9" fillId="0" borderId="26" xfId="0" applyNumberFormat="1" applyFont="1" applyFill="1" applyBorder="1" applyAlignment="1">
      <alignment vertical="top"/>
    </xf>
    <xf numFmtId="2" fontId="9" fillId="0" borderId="19" xfId="0" applyNumberFormat="1" applyFont="1" applyFill="1" applyBorder="1" applyAlignment="1">
      <alignment horizontal="center" vertical="top"/>
    </xf>
    <xf numFmtId="2" fontId="9" fillId="0" borderId="24" xfId="0" applyNumberFormat="1" applyFont="1" applyFill="1" applyBorder="1" applyAlignment="1">
      <alignment horizontal="center" vertical="top"/>
    </xf>
    <xf numFmtId="2" fontId="9" fillId="0" borderId="26" xfId="0" applyNumberFormat="1" applyFont="1" applyFill="1" applyBorder="1" applyAlignment="1">
      <alignment horizontal="center" vertical="top"/>
    </xf>
    <xf numFmtId="2" fontId="11" fillId="0" borderId="0" xfId="0" applyNumberFormat="1" applyFont="1" applyFill="1" applyBorder="1" applyAlignment="1">
      <alignment horizontal="center" vertical="top"/>
    </xf>
    <xf numFmtId="1" fontId="4" fillId="0" borderId="0" xfId="0" applyNumberFormat="1" applyFont="1" applyFill="1" applyBorder="1" applyAlignment="1">
      <alignment/>
    </xf>
    <xf numFmtId="211" fontId="4" fillId="0" borderId="0" xfId="0" applyNumberFormat="1" applyFont="1" applyFill="1" applyBorder="1" applyAlignment="1">
      <alignment horizontal="center" vertical="top"/>
    </xf>
    <xf numFmtId="4" fontId="7" fillId="0" borderId="23" xfId="0" applyNumberFormat="1" applyFont="1" applyFill="1" applyBorder="1" applyAlignment="1">
      <alignment horizontal="right" vertical="center"/>
    </xf>
    <xf numFmtId="4" fontId="5" fillId="0" borderId="0" xfId="0" applyNumberFormat="1" applyFont="1" applyFill="1" applyBorder="1" applyAlignment="1">
      <alignment/>
    </xf>
    <xf numFmtId="171" fontId="4" fillId="0" borderId="17" xfId="0" applyNumberFormat="1" applyFont="1" applyFill="1" applyBorder="1" applyAlignment="1">
      <alignment horizontal="right" wrapText="1"/>
    </xf>
    <xf numFmtId="210" fontId="4" fillId="0" borderId="16" xfId="0" applyNumberFormat="1" applyFont="1" applyFill="1" applyBorder="1" applyAlignment="1">
      <alignment vertical="center"/>
    </xf>
    <xf numFmtId="4" fontId="4" fillId="0" borderId="0" xfId="0" applyNumberFormat="1" applyFont="1" applyFill="1" applyBorder="1" applyAlignment="1">
      <alignment horizontal="center"/>
    </xf>
    <xf numFmtId="0" fontId="7" fillId="0" borderId="17" xfId="0" applyFont="1" applyFill="1" applyBorder="1" applyAlignment="1">
      <alignment/>
    </xf>
    <xf numFmtId="0" fontId="4" fillId="0" borderId="16" xfId="0" applyFont="1" applyFill="1" applyBorder="1" applyAlignment="1">
      <alignment/>
    </xf>
    <xf numFmtId="0" fontId="0" fillId="0" borderId="17" xfId="0" applyFill="1" applyBorder="1" applyAlignment="1">
      <alignment/>
    </xf>
    <xf numFmtId="0" fontId="0" fillId="0" borderId="0" xfId="0" applyFill="1" applyAlignment="1">
      <alignment/>
    </xf>
    <xf numFmtId="210" fontId="7" fillId="0" borderId="27" xfId="0" applyNumberFormat="1" applyFont="1" applyFill="1" applyBorder="1" applyAlignment="1">
      <alignment vertical="center"/>
    </xf>
    <xf numFmtId="0" fontId="7" fillId="0" borderId="28" xfId="0" applyFont="1" applyFill="1" applyBorder="1" applyAlignment="1">
      <alignment horizontal="justify" vertical="center" wrapText="1"/>
    </xf>
    <xf numFmtId="216" fontId="7" fillId="0" borderId="29" xfId="0" applyNumberFormat="1" applyFont="1" applyFill="1" applyBorder="1" applyAlignment="1">
      <alignment vertical="center"/>
    </xf>
    <xf numFmtId="211" fontId="7" fillId="0" borderId="30" xfId="0" applyNumberFormat="1" applyFont="1" applyFill="1" applyBorder="1" applyAlignment="1" quotePrefix="1">
      <alignment horizontal="center" vertical="center" wrapText="1"/>
    </xf>
    <xf numFmtId="0" fontId="7" fillId="0" borderId="31" xfId="0" applyFont="1" applyFill="1" applyBorder="1" applyAlignment="1">
      <alignment horizontal="justify" vertical="center" wrapText="1"/>
    </xf>
    <xf numFmtId="0" fontId="7" fillId="0" borderId="31" xfId="0" applyFont="1" applyFill="1" applyBorder="1" applyAlignment="1">
      <alignment horizontal="right"/>
    </xf>
    <xf numFmtId="4" fontId="7" fillId="0" borderId="31" xfId="0" applyNumberFormat="1" applyFont="1" applyFill="1" applyBorder="1" applyAlignment="1">
      <alignment horizontal="right"/>
    </xf>
    <xf numFmtId="216" fontId="4" fillId="0" borderId="31" xfId="0" applyNumberFormat="1" applyFont="1" applyFill="1" applyBorder="1" applyAlignment="1">
      <alignment horizontal="right"/>
    </xf>
    <xf numFmtId="216" fontId="4" fillId="0" borderId="32" xfId="0" applyNumberFormat="1" applyFont="1" applyFill="1" applyBorder="1" applyAlignment="1">
      <alignment horizontal="right"/>
    </xf>
    <xf numFmtId="0" fontId="8" fillId="0" borderId="0" xfId="0" applyFont="1" applyFill="1" applyAlignment="1">
      <alignment horizontal="justify" vertical="top"/>
    </xf>
    <xf numFmtId="0" fontId="8" fillId="0" borderId="0" xfId="0" applyFont="1" applyFill="1" applyAlignment="1">
      <alignment horizontal="left" vertical="top" wrapText="1"/>
    </xf>
    <xf numFmtId="0" fontId="8" fillId="0" borderId="0" xfId="0" applyFont="1" applyFill="1" applyAlignment="1">
      <alignment horizontal="left" vertical="top"/>
    </xf>
    <xf numFmtId="0" fontId="5" fillId="0" borderId="0" xfId="0" applyFont="1" applyFill="1" applyAlignment="1">
      <alignment horizontal="center"/>
    </xf>
    <xf numFmtId="4" fontId="7" fillId="0" borderId="33" xfId="0" applyNumberFormat="1" applyFont="1" applyFill="1" applyBorder="1" applyAlignment="1">
      <alignment horizontal="left" vertical="center" wrapText="1"/>
    </xf>
    <xf numFmtId="0" fontId="4" fillId="0" borderId="17" xfId="59" applyFont="1" applyFill="1" applyBorder="1" applyAlignment="1">
      <alignment horizontal="center" vertical="center" wrapText="1"/>
      <protection/>
    </xf>
    <xf numFmtId="0" fontId="4" fillId="0" borderId="34" xfId="59" applyFont="1" applyFill="1" applyBorder="1" applyAlignment="1">
      <alignment horizontal="center" vertical="center" wrapText="1"/>
      <protection/>
    </xf>
    <xf numFmtId="4" fontId="4" fillId="0" borderId="0" xfId="0" applyNumberFormat="1" applyFont="1" applyFill="1" applyBorder="1" applyAlignment="1">
      <alignment horizontal="left" vertical="center" wrapText="1"/>
    </xf>
    <xf numFmtId="0" fontId="4" fillId="0" borderId="35" xfId="59" applyFont="1" applyFill="1" applyBorder="1" applyAlignment="1">
      <alignment horizontal="center" vertical="center" wrapText="1"/>
      <protection/>
    </xf>
    <xf numFmtId="0" fontId="8" fillId="0" borderId="35" xfId="59" applyFont="1" applyFill="1" applyBorder="1" applyAlignment="1">
      <alignment horizontal="center" vertical="center" wrapText="1"/>
      <protection/>
    </xf>
    <xf numFmtId="0" fontId="8" fillId="0" borderId="36" xfId="59" applyFont="1" applyFill="1" applyBorder="1" applyAlignment="1">
      <alignment horizontal="center" vertical="center" wrapText="1"/>
      <protection/>
    </xf>
    <xf numFmtId="0" fontId="7" fillId="0" borderId="37" xfId="59" applyFont="1" applyFill="1" applyBorder="1" applyAlignment="1">
      <alignment horizontal="center" vertical="center" wrapText="1"/>
      <protection/>
    </xf>
    <xf numFmtId="0" fontId="7" fillId="0" borderId="38" xfId="59"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2" fontId="11" fillId="0" borderId="37" xfId="0" applyNumberFormat="1" applyFont="1" applyFill="1" applyBorder="1" applyAlignment="1">
      <alignment horizontal="left" vertical="center" wrapText="1"/>
    </xf>
    <xf numFmtId="210" fontId="11" fillId="0" borderId="27" xfId="0" applyNumberFormat="1" applyFont="1" applyFill="1" applyBorder="1" applyAlignment="1">
      <alignment horizontal="center" vertical="center" wrapText="1"/>
    </xf>
    <xf numFmtId="210" fontId="11" fillId="0" borderId="28" xfId="0" applyNumberFormat="1" applyFont="1" applyFill="1" applyBorder="1" applyAlignment="1">
      <alignment horizontal="center" vertical="center" wrapText="1"/>
    </xf>
    <xf numFmtId="210" fontId="11" fillId="0" borderId="29" xfId="0" applyNumberFormat="1" applyFont="1" applyFill="1" applyBorder="1" applyAlignment="1">
      <alignment horizontal="center" vertical="center" wrapText="1"/>
    </xf>
    <xf numFmtId="0" fontId="4" fillId="0" borderId="0" xfId="0" applyFont="1" applyFill="1" applyBorder="1" applyAlignment="1">
      <alignment horizontal="center"/>
    </xf>
    <xf numFmtId="0" fontId="7" fillId="0" borderId="28" xfId="0" applyFont="1" applyFill="1" applyBorder="1" applyAlignment="1">
      <alignment horizontal="left" vertical="center"/>
    </xf>
    <xf numFmtId="0" fontId="4" fillId="0" borderId="0" xfId="0" applyFont="1" applyFill="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bično_Specifikacija celika"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2</xdr:row>
      <xdr:rowOff>0</xdr:rowOff>
    </xdr:from>
    <xdr:to>
      <xdr:col>1</xdr:col>
      <xdr:colOff>1600200</xdr:colOff>
      <xdr:row>2</xdr:row>
      <xdr:rowOff>0</xdr:rowOff>
    </xdr:to>
    <xdr:sp>
      <xdr:nvSpPr>
        <xdr:cNvPr id="1" name="Line 40"/>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2" name="Line 41"/>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3" name="Line 43"/>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4" name="Line 44"/>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5" name="Line 46"/>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6" name="Line 47"/>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7" name="Line 49"/>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8" name="Line 2874"/>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9" name="Line 2875"/>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10" name="Line 2876"/>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11" name="Line 2877"/>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12" name="Line 2878"/>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13" name="Line 2879"/>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14" name="Line 2880"/>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0</xdr:row>
      <xdr:rowOff>0</xdr:rowOff>
    </xdr:from>
    <xdr:to>
      <xdr:col>1</xdr:col>
      <xdr:colOff>1600200</xdr:colOff>
      <xdr:row>0</xdr:row>
      <xdr:rowOff>0</xdr:rowOff>
    </xdr:to>
    <xdr:sp>
      <xdr:nvSpPr>
        <xdr:cNvPr id="1" name="Line 4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 name="Line 41"/>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 name="Line 43"/>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 name="Line 4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5" name="Line 4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6" name="Line 4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7" name="Line 4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8" name="Line 287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9" name="Line 2875"/>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0" name="Line 287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1" name="Line 287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0</xdr:row>
      <xdr:rowOff>0</xdr:rowOff>
    </xdr:from>
    <xdr:to>
      <xdr:col>1</xdr:col>
      <xdr:colOff>1600200</xdr:colOff>
      <xdr:row>0</xdr:row>
      <xdr:rowOff>0</xdr:rowOff>
    </xdr:to>
    <xdr:sp>
      <xdr:nvSpPr>
        <xdr:cNvPr id="1" name="Line 4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 name="Line 41"/>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 name="Line 43"/>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 name="Line 4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5" name="Line 4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6" name="Line 4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7" name="Line 4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8" name="Line 287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9" name="Line 2875"/>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0" name="Line 287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1" name="Line 287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2" name="Line 2878"/>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3" name="Line 287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4" name="Line 288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5" name="Line 4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6" name="Line 41"/>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7" name="Line 43"/>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8" name="Line 4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9" name="Line 4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0" name="Line 4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1" name="Line 4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2" name="Line 287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3" name="Line 2875"/>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4" name="Line 287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5" name="Line 287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6" name="Line 2878"/>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7" name="Line 287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8" name="Line 288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0</xdr:row>
      <xdr:rowOff>0</xdr:rowOff>
    </xdr:from>
    <xdr:to>
      <xdr:col>1</xdr:col>
      <xdr:colOff>1600200</xdr:colOff>
      <xdr:row>0</xdr:row>
      <xdr:rowOff>0</xdr:rowOff>
    </xdr:to>
    <xdr:sp>
      <xdr:nvSpPr>
        <xdr:cNvPr id="1" name="Line 40"/>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 name="Line 41"/>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 name="Line 43"/>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 name="Line 44"/>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5" name="Line 46"/>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6" name="Line 47"/>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7" name="Line 49"/>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8" name="Line 2874"/>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9" name="Line 2875"/>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0" name="Line 2876"/>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1" name="Line 2877"/>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2" name="Line 2878"/>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3" name="Line 2879"/>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4" name="Line 2880"/>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5" name="Line 40"/>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6" name="Line 41"/>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7" name="Line 43"/>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8" name="Line 44"/>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9" name="Line 46"/>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0" name="Line 47"/>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1" name="Line 49"/>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2" name="Line 2874"/>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3" name="Line 2875"/>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4" name="Line 2876"/>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5" name="Line 2877"/>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6" name="Line 2878"/>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7" name="Line 2879"/>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8" name="Line 2880"/>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0</xdr:row>
      <xdr:rowOff>0</xdr:rowOff>
    </xdr:from>
    <xdr:to>
      <xdr:col>1</xdr:col>
      <xdr:colOff>1600200</xdr:colOff>
      <xdr:row>0</xdr:row>
      <xdr:rowOff>0</xdr:rowOff>
    </xdr:to>
    <xdr:sp>
      <xdr:nvSpPr>
        <xdr:cNvPr id="1" name="Line 4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 name="Line 41"/>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 name="Line 43"/>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 name="Line 4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5" name="Line 4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6" name="Line 4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7" name="Line 4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8" name="Line 287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9" name="Line 2875"/>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0" name="Line 287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1" name="Line 287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2" name="Line 2878"/>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3" name="Line 287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4" name="Line 288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5" name="Line 4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6" name="Line 41"/>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7" name="Line 43"/>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8" name="Line 4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9" name="Line 4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0" name="Line 4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1" name="Line 4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2" name="Line 287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3" name="Line 2875"/>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4" name="Line 287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5" name="Line 287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6" name="Line 2878"/>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7" name="Line 287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8" name="Line 288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9" name="Line 4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0" name="Line 41"/>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1" name="Line 43"/>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2" name="Line 4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3" name="Line 4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4" name="Line 4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5" name="Line 4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6" name="Line 287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7" name="Line 2875"/>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8" name="Line 287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9" name="Line 287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0" name="Line 2878"/>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1" name="Line 287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2" name="Line 288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0</xdr:row>
      <xdr:rowOff>0</xdr:rowOff>
    </xdr:from>
    <xdr:to>
      <xdr:col>1</xdr:col>
      <xdr:colOff>1600200</xdr:colOff>
      <xdr:row>0</xdr:row>
      <xdr:rowOff>0</xdr:rowOff>
    </xdr:to>
    <xdr:sp>
      <xdr:nvSpPr>
        <xdr:cNvPr id="1" name="Line 40"/>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 name="Line 41"/>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 name="Line 43"/>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 name="Line 44"/>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5" name="Line 46"/>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6" name="Line 47"/>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7" name="Line 49"/>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8" name="Line 2874"/>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9" name="Line 2875"/>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0" name="Line 2876"/>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1" name="Line 2877"/>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2" name="Line 2878"/>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3" name="Line 2879"/>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4" name="Line 2880"/>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6:F20"/>
  <sheetViews>
    <sheetView tabSelected="1" view="pageBreakPreview" zoomScale="120" zoomScaleNormal="150" zoomScaleSheetLayoutView="120" zoomScalePageLayoutView="0" workbookViewId="0" topLeftCell="A1">
      <selection activeCell="G6" sqref="G6"/>
    </sheetView>
  </sheetViews>
  <sheetFormatPr defaultColWidth="9.375" defaultRowHeight="12.75"/>
  <cols>
    <col min="1" max="1" width="7.375" style="19" customWidth="1"/>
    <col min="2" max="2" width="47.625" style="19" customWidth="1"/>
    <col min="3" max="3" width="5.625" style="19" customWidth="1"/>
    <col min="4" max="4" width="10.00390625" style="19" customWidth="1"/>
    <col min="5" max="5" width="11.75390625" style="19" customWidth="1"/>
    <col min="6" max="6" width="15.00390625" style="19" customWidth="1"/>
    <col min="7" max="16384" width="9.375" style="19" customWidth="1"/>
  </cols>
  <sheetData>
    <row r="1" ht="0.75" customHeight="1"/>
    <row r="2" ht="12.75" hidden="1"/>
    <row r="6" spans="1:6" ht="15">
      <c r="A6" s="149" t="s">
        <v>13</v>
      </c>
      <c r="B6" s="149"/>
      <c r="C6" s="149"/>
      <c r="D6" s="149"/>
      <c r="E6" s="149"/>
      <c r="F6" s="149"/>
    </row>
    <row r="7" spans="1:6" ht="12.75">
      <c r="A7" s="63"/>
      <c r="B7" s="63"/>
      <c r="C7" s="63"/>
      <c r="D7" s="63"/>
      <c r="E7" s="63"/>
      <c r="F7" s="63"/>
    </row>
    <row r="8" spans="1:6" ht="256.5" customHeight="1">
      <c r="A8" s="147" t="s">
        <v>14</v>
      </c>
      <c r="B8" s="148"/>
      <c r="C8" s="148"/>
      <c r="D8" s="148"/>
      <c r="E8" s="148"/>
      <c r="F8" s="148"/>
    </row>
    <row r="10" spans="1:6" s="65" customFormat="1" ht="17.25" customHeight="1">
      <c r="A10" s="146" t="s">
        <v>15</v>
      </c>
      <c r="B10" s="146"/>
      <c r="C10" s="146"/>
      <c r="D10" s="146"/>
      <c r="E10" s="146"/>
      <c r="F10" s="146"/>
    </row>
    <row r="11" spans="1:6" s="65" customFormat="1" ht="42.75" customHeight="1">
      <c r="A11" s="146" t="s">
        <v>16</v>
      </c>
      <c r="B11" s="146"/>
      <c r="C11" s="146"/>
      <c r="D11" s="146"/>
      <c r="E11" s="146"/>
      <c r="F11" s="146"/>
    </row>
    <row r="12" spans="1:6" s="64" customFormat="1" ht="15.75" customHeight="1">
      <c r="A12" s="146" t="s">
        <v>17</v>
      </c>
      <c r="B12" s="146"/>
      <c r="C12" s="146"/>
      <c r="D12" s="146"/>
      <c r="E12" s="146"/>
      <c r="F12" s="146"/>
    </row>
    <row r="13" spans="1:6" s="64" customFormat="1" ht="41.25" customHeight="1">
      <c r="A13" s="146" t="s">
        <v>18</v>
      </c>
      <c r="B13" s="146"/>
      <c r="C13" s="146"/>
      <c r="D13" s="146"/>
      <c r="E13" s="146"/>
      <c r="F13" s="146"/>
    </row>
    <row r="14" spans="1:6" s="64" customFormat="1" ht="58.5" customHeight="1">
      <c r="A14" s="146" t="s">
        <v>19</v>
      </c>
      <c r="B14" s="146"/>
      <c r="C14" s="146"/>
      <c r="D14" s="146"/>
      <c r="E14" s="146"/>
      <c r="F14" s="146"/>
    </row>
    <row r="15" spans="1:6" s="64" customFormat="1" ht="13.5">
      <c r="A15" s="146" t="s">
        <v>20</v>
      </c>
      <c r="B15" s="146"/>
      <c r="C15" s="146"/>
      <c r="D15" s="146"/>
      <c r="E15" s="146"/>
      <c r="F15" s="146"/>
    </row>
    <row r="16" spans="1:6" s="64" customFormat="1" ht="27.75" customHeight="1">
      <c r="A16" s="146" t="s">
        <v>21</v>
      </c>
      <c r="B16" s="146"/>
      <c r="C16" s="146"/>
      <c r="D16" s="146"/>
      <c r="E16" s="146"/>
      <c r="F16" s="146"/>
    </row>
    <row r="17" spans="1:6" s="64" customFormat="1" ht="28.5" customHeight="1">
      <c r="A17" s="146" t="s">
        <v>22</v>
      </c>
      <c r="B17" s="146"/>
      <c r="C17" s="146"/>
      <c r="D17" s="146"/>
      <c r="E17" s="146"/>
      <c r="F17" s="146"/>
    </row>
    <row r="18" spans="1:6" s="64" customFormat="1" ht="45" customHeight="1">
      <c r="A18" s="146" t="s">
        <v>23</v>
      </c>
      <c r="B18" s="146"/>
      <c r="C18" s="146"/>
      <c r="D18" s="146"/>
      <c r="E18" s="146"/>
      <c r="F18" s="146"/>
    </row>
    <row r="19" spans="1:6" s="64" customFormat="1" ht="13.5">
      <c r="A19" s="146"/>
      <c r="B19" s="146"/>
      <c r="C19" s="146"/>
      <c r="D19" s="146"/>
      <c r="E19" s="146"/>
      <c r="F19" s="146"/>
    </row>
    <row r="20" spans="1:6" s="64" customFormat="1" ht="44.25" customHeight="1">
      <c r="A20" s="147" t="s">
        <v>24</v>
      </c>
      <c r="B20" s="148"/>
      <c r="C20" s="148"/>
      <c r="D20" s="148"/>
      <c r="E20" s="148"/>
      <c r="F20" s="148"/>
    </row>
    <row r="21" s="64" customFormat="1" ht="13.5"/>
    <row r="22" s="64" customFormat="1" ht="13.5"/>
    <row r="23" s="64" customFormat="1" ht="13.5"/>
    <row r="24" s="64" customFormat="1" ht="13.5"/>
    <row r="25" s="64" customFormat="1" ht="13.5"/>
    <row r="26" s="64" customFormat="1" ht="13.5"/>
    <row r="27" s="66" customFormat="1" ht="13.5"/>
    <row r="28" s="66" customFormat="1" ht="13.5"/>
    <row r="29" s="66" customFormat="1" ht="13.5"/>
    <row r="30" s="66" customFormat="1" ht="13.5"/>
    <row r="31" s="66" customFormat="1" ht="13.5"/>
  </sheetData>
  <sheetProtection/>
  <mergeCells count="13">
    <mergeCell ref="A6:F6"/>
    <mergeCell ref="A8:F8"/>
    <mergeCell ref="A10:F10"/>
    <mergeCell ref="A18:F18"/>
    <mergeCell ref="A19:F19"/>
    <mergeCell ref="A20:F20"/>
    <mergeCell ref="A11:F11"/>
    <mergeCell ref="A12:F12"/>
    <mergeCell ref="A13:F13"/>
    <mergeCell ref="A14:F14"/>
    <mergeCell ref="A15:F15"/>
    <mergeCell ref="A17:F17"/>
    <mergeCell ref="A16:F16"/>
  </mergeCells>
  <printOptions horizontalCentered="1"/>
  <pageMargins left="1.1023622047244095" right="0.1968503937007874" top="0.35433070866141736" bottom="0.1968503937007874" header="0.5511811023622047" footer="0"/>
  <pageSetup firstPageNumber="0"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F80"/>
  <sheetViews>
    <sheetView showZeros="0" view="pageLayout" zoomScale="55" zoomScaleSheetLayoutView="120" zoomScalePageLayoutView="55" workbookViewId="0" topLeftCell="A70">
      <selection activeCell="A45" sqref="A45"/>
    </sheetView>
  </sheetViews>
  <sheetFormatPr defaultColWidth="9.375" defaultRowHeight="12.75"/>
  <cols>
    <col min="1" max="1" width="7.375" style="125" customWidth="1"/>
    <col min="2" max="2" width="47.625" style="45" customWidth="1"/>
    <col min="3" max="3" width="5.625" style="50" bestFit="1" customWidth="1"/>
    <col min="4" max="4" width="10.00390625" style="59" customWidth="1"/>
    <col min="5" max="5" width="11.75390625" style="88" customWidth="1"/>
    <col min="6" max="6" width="15.50390625" style="89" customWidth="1"/>
    <col min="7" max="16384" width="9.375" style="49" customWidth="1"/>
  </cols>
  <sheetData>
    <row r="1" spans="1:6" s="69" customFormat="1" ht="15" customHeight="1" thickTop="1">
      <c r="A1" s="122"/>
      <c r="B1" s="154" t="s">
        <v>43</v>
      </c>
      <c r="C1" s="155"/>
      <c r="D1" s="155"/>
      <c r="E1" s="156"/>
      <c r="F1" s="68"/>
    </row>
    <row r="2" spans="1:6" s="69" customFormat="1" ht="15.75" customHeight="1" thickBot="1">
      <c r="A2" s="123"/>
      <c r="B2" s="151" t="s">
        <v>44</v>
      </c>
      <c r="C2" s="152"/>
      <c r="D2" s="152"/>
      <c r="E2" s="152"/>
      <c r="F2" s="120"/>
    </row>
    <row r="3" spans="1:6" s="69" customFormat="1" ht="15.75" customHeight="1" thickBot="1" thickTop="1">
      <c r="A3" s="124"/>
      <c r="B3" s="157" t="s">
        <v>45</v>
      </c>
      <c r="C3" s="157"/>
      <c r="D3" s="157"/>
      <c r="E3" s="158"/>
      <c r="F3" s="70"/>
    </row>
    <row r="4" spans="1:6" s="50" customFormat="1" ht="15.75" customHeight="1" thickBot="1" thickTop="1">
      <c r="A4" s="160"/>
      <c r="B4" s="160"/>
      <c r="C4" s="160"/>
      <c r="D4" s="160"/>
      <c r="E4" s="160"/>
      <c r="F4" s="160"/>
    </row>
    <row r="5" spans="1:6" s="51" customFormat="1" ht="12" customHeight="1" thickBot="1" thickTop="1">
      <c r="A5" s="71" t="s">
        <v>2</v>
      </c>
      <c r="B5" s="72" t="s">
        <v>3</v>
      </c>
      <c r="C5" s="72" t="s">
        <v>4</v>
      </c>
      <c r="D5" s="72" t="s">
        <v>5</v>
      </c>
      <c r="E5" s="73" t="s">
        <v>6</v>
      </c>
      <c r="F5" s="74" t="s">
        <v>7</v>
      </c>
    </row>
    <row r="6" spans="1:6" s="77" customFormat="1" ht="9.75" customHeight="1" thickTop="1">
      <c r="A6" s="75"/>
      <c r="B6" s="53"/>
      <c r="C6" s="53"/>
      <c r="D6" s="53"/>
      <c r="E6" s="76"/>
      <c r="F6" s="76"/>
    </row>
    <row r="7" spans="1:6" s="3" customFormat="1" ht="15.75" customHeight="1">
      <c r="A7" s="78">
        <f>100</f>
        <v>100</v>
      </c>
      <c r="B7" s="53" t="s">
        <v>8</v>
      </c>
      <c r="C7" s="60"/>
      <c r="D7" s="13"/>
      <c r="E7" s="95"/>
      <c r="F7" s="95"/>
    </row>
    <row r="8" spans="1:6" s="3" customFormat="1" ht="9.75" customHeight="1">
      <c r="A8" s="79"/>
      <c r="B8" s="55"/>
      <c r="C8" s="60"/>
      <c r="D8" s="13"/>
      <c r="E8" s="96"/>
      <c r="F8" s="95"/>
    </row>
    <row r="9" spans="1:6" s="3" customFormat="1" ht="40.5" customHeight="1">
      <c r="A9" s="32">
        <f>A7+1</f>
        <v>101</v>
      </c>
      <c r="B9" s="11" t="s">
        <v>41</v>
      </c>
      <c r="C9" s="60"/>
      <c r="D9" s="13"/>
      <c r="E9" s="95"/>
      <c r="F9" s="95"/>
    </row>
    <row r="10" spans="1:6" s="4" customFormat="1" ht="12.75">
      <c r="A10" s="33"/>
      <c r="B10" s="80" t="s">
        <v>27</v>
      </c>
      <c r="C10" s="10" t="s">
        <v>9</v>
      </c>
      <c r="D10" s="97">
        <v>185</v>
      </c>
      <c r="E10" s="97"/>
      <c r="F10" s="97">
        <f>D10*E10</f>
        <v>0</v>
      </c>
    </row>
    <row r="11" spans="1:6" s="4" customFormat="1" ht="12.75">
      <c r="A11" s="82"/>
      <c r="B11" s="80"/>
      <c r="C11" s="83"/>
      <c r="D11" s="84"/>
      <c r="E11" s="48"/>
      <c r="F11" s="97"/>
    </row>
    <row r="12" spans="1:6" s="91" customFormat="1" ht="125.25" customHeight="1">
      <c r="A12" s="32">
        <f>A9+1</f>
        <v>102</v>
      </c>
      <c r="B12" s="90" t="s">
        <v>42</v>
      </c>
      <c r="D12" s="98"/>
      <c r="E12" s="98"/>
      <c r="F12" s="98"/>
    </row>
    <row r="13" spans="1:6" s="91" customFormat="1" ht="12.75">
      <c r="A13" s="82"/>
      <c r="B13" s="92" t="s">
        <v>39</v>
      </c>
      <c r="C13" s="93" t="s">
        <v>25</v>
      </c>
      <c r="D13" s="94">
        <v>86.4</v>
      </c>
      <c r="E13" s="94"/>
      <c r="F13" s="94">
        <f>D13*E13</f>
        <v>0</v>
      </c>
    </row>
    <row r="14" spans="1:6" s="4" customFormat="1" ht="12.75">
      <c r="A14" s="82"/>
      <c r="B14" s="80"/>
      <c r="C14" s="83"/>
      <c r="D14" s="84"/>
      <c r="E14" s="48"/>
      <c r="F14" s="97"/>
    </row>
    <row r="15" spans="1:6" s="91" customFormat="1" ht="63" customHeight="1">
      <c r="A15" s="32">
        <f>A12+1</f>
        <v>103</v>
      </c>
      <c r="B15" s="90" t="s">
        <v>62</v>
      </c>
      <c r="C15" s="93" t="s">
        <v>0</v>
      </c>
      <c r="D15" s="94">
        <v>1</v>
      </c>
      <c r="E15" s="94"/>
      <c r="F15" s="94">
        <f>D15*E15</f>
        <v>0</v>
      </c>
    </row>
    <row r="16" spans="1:6" s="4" customFormat="1" ht="12.75">
      <c r="A16" s="82"/>
      <c r="B16" s="90"/>
      <c r="C16" s="83"/>
      <c r="D16" s="84"/>
      <c r="E16" s="48"/>
      <c r="F16" s="97"/>
    </row>
    <row r="17" spans="1:6" s="3" customFormat="1" ht="16.5" customHeight="1" thickBot="1">
      <c r="A17" s="85">
        <f>A7</f>
        <v>100</v>
      </c>
      <c r="B17" s="150" t="str">
        <f>B7</f>
        <v>PRETHODNI RADOVI</v>
      </c>
      <c r="C17" s="150"/>
      <c r="D17" s="150" t="s">
        <v>11</v>
      </c>
      <c r="E17" s="150"/>
      <c r="F17" s="86">
        <f>SUM(F10:F15)</f>
        <v>0</v>
      </c>
    </row>
    <row r="18" spans="1:6" s="3" customFormat="1" ht="10.5" customHeight="1" thickTop="1">
      <c r="A18" s="87"/>
      <c r="B18" s="159"/>
      <c r="C18" s="159"/>
      <c r="E18" s="27"/>
      <c r="F18" s="27"/>
    </row>
    <row r="19" ht="10.5" customHeight="1"/>
    <row r="20" spans="1:6" s="3" customFormat="1" ht="13.5" customHeight="1">
      <c r="A20" s="78">
        <f>200</f>
        <v>200</v>
      </c>
      <c r="B20" s="53" t="s">
        <v>10</v>
      </c>
      <c r="C20" s="14"/>
      <c r="D20" s="99"/>
      <c r="E20" s="2"/>
      <c r="F20" s="2"/>
    </row>
    <row r="21" spans="1:6" s="3" customFormat="1" ht="10.5" customHeight="1">
      <c r="A21" s="54"/>
      <c r="B21" s="55"/>
      <c r="C21" s="14"/>
      <c r="D21" s="99"/>
      <c r="E21" s="56"/>
      <c r="F21" s="2"/>
    </row>
    <row r="22" spans="1:6" s="3" customFormat="1" ht="147" customHeight="1">
      <c r="A22" s="32">
        <f>A20+1</f>
        <v>201</v>
      </c>
      <c r="B22" s="65" t="s">
        <v>46</v>
      </c>
      <c r="C22" s="15"/>
      <c r="D22" s="15"/>
      <c r="E22" s="15"/>
      <c r="F22" s="15"/>
    </row>
    <row r="23" spans="1:6" s="3" customFormat="1" ht="12.75">
      <c r="A23" s="32" t="s">
        <v>31</v>
      </c>
      <c r="B23" s="100" t="s">
        <v>28</v>
      </c>
      <c r="C23" s="15" t="s">
        <v>30</v>
      </c>
      <c r="D23" s="97">
        <v>94.72</v>
      </c>
      <c r="E23" s="81"/>
      <c r="F23" s="81">
        <f>D23*E23</f>
        <v>0</v>
      </c>
    </row>
    <row r="24" spans="1:6" s="3" customFormat="1" ht="12.75">
      <c r="A24" s="32" t="s">
        <v>32</v>
      </c>
      <c r="B24" s="100" t="s">
        <v>29</v>
      </c>
      <c r="C24" s="15" t="s">
        <v>30</v>
      </c>
      <c r="D24" s="97">
        <v>23.68</v>
      </c>
      <c r="E24" s="81"/>
      <c r="F24" s="81">
        <f>D24*E24</f>
        <v>0</v>
      </c>
    </row>
    <row r="25" spans="1:6" s="3" customFormat="1" ht="12.75">
      <c r="A25" s="32"/>
      <c r="B25" s="100"/>
      <c r="C25" s="15"/>
      <c r="D25" s="97"/>
      <c r="E25" s="81"/>
      <c r="F25" s="81"/>
    </row>
    <row r="26" spans="1:6" s="3" customFormat="1" ht="122.25" customHeight="1">
      <c r="A26" s="32">
        <f>A22+1</f>
        <v>202</v>
      </c>
      <c r="B26" s="11" t="s">
        <v>37</v>
      </c>
      <c r="C26" s="15" t="s">
        <v>30</v>
      </c>
      <c r="D26" s="36">
        <v>44.4</v>
      </c>
      <c r="E26" s="2"/>
      <c r="F26" s="2">
        <f>D26*E26</f>
        <v>0</v>
      </c>
    </row>
    <row r="27" spans="1:6" s="3" customFormat="1" ht="12.75">
      <c r="A27" s="104"/>
      <c r="B27" s="106"/>
      <c r="C27" s="101"/>
      <c r="D27" s="107"/>
      <c r="E27" s="81">
        <v>0</v>
      </c>
      <c r="F27" s="102"/>
    </row>
    <row r="28" spans="1:6" s="3" customFormat="1" ht="39">
      <c r="A28" s="32">
        <f>A26+1</f>
        <v>203</v>
      </c>
      <c r="B28" s="11" t="s">
        <v>38</v>
      </c>
      <c r="C28" s="15" t="s">
        <v>30</v>
      </c>
      <c r="D28" s="36">
        <f>D23+D24-D26</f>
        <v>74</v>
      </c>
      <c r="E28" s="2"/>
      <c r="F28" s="2">
        <f>D28*E28</f>
        <v>0</v>
      </c>
    </row>
    <row r="29" spans="1:6" s="3" customFormat="1" ht="12.75">
      <c r="A29" s="104"/>
      <c r="B29" s="106"/>
      <c r="C29" s="101"/>
      <c r="D29" s="107"/>
      <c r="E29" s="81"/>
      <c r="F29" s="102"/>
    </row>
    <row r="30" spans="1:6" s="3" customFormat="1" ht="48.75" customHeight="1">
      <c r="A30" s="32">
        <f>A28+1</f>
        <v>204</v>
      </c>
      <c r="B30" s="11" t="s">
        <v>36</v>
      </c>
      <c r="C30" s="15" t="s">
        <v>30</v>
      </c>
      <c r="D30" s="36">
        <f>D26</f>
        <v>44.4</v>
      </c>
      <c r="E30" s="2"/>
      <c r="F30" s="2">
        <f>D30*E30</f>
        <v>0</v>
      </c>
    </row>
    <row r="31" spans="1:6" s="4" customFormat="1" ht="12.75">
      <c r="A31" s="33"/>
      <c r="B31" s="100"/>
      <c r="C31" s="15"/>
      <c r="D31" s="97"/>
      <c r="E31" s="81"/>
      <c r="F31" s="81"/>
    </row>
    <row r="32" spans="1:6" s="3" customFormat="1" ht="13.5" customHeight="1" thickBot="1">
      <c r="A32" s="85">
        <f>A20</f>
        <v>200</v>
      </c>
      <c r="B32" s="150" t="str">
        <f>B20</f>
        <v>ZEMLjANI RADOVI</v>
      </c>
      <c r="C32" s="150"/>
      <c r="D32" s="150" t="s">
        <v>11</v>
      </c>
      <c r="E32" s="150"/>
      <c r="F32" s="108">
        <f>SUM(F23:F31)</f>
        <v>0</v>
      </c>
    </row>
    <row r="33" ht="10.5" customHeight="1" thickTop="1"/>
    <row r="34" ht="10.5" customHeight="1"/>
    <row r="35" spans="1:6" s="3" customFormat="1" ht="13.5" customHeight="1">
      <c r="A35" s="78">
        <f>300</f>
        <v>300</v>
      </c>
      <c r="B35" s="53" t="s">
        <v>56</v>
      </c>
      <c r="C35" s="14"/>
      <c r="D35" s="99"/>
      <c r="E35" s="2"/>
      <c r="F35" s="2"/>
    </row>
    <row r="36" ht="10.5" customHeight="1"/>
    <row r="37" spans="1:6" s="111" customFormat="1" ht="161.25" customHeight="1">
      <c r="A37" s="32">
        <f>A35+1</f>
        <v>301</v>
      </c>
      <c r="B37" s="103" t="s">
        <v>57</v>
      </c>
      <c r="D37" s="97"/>
      <c r="E37" s="81"/>
      <c r="F37" s="81"/>
    </row>
    <row r="38" spans="1:6" s="111" customFormat="1" ht="12.75">
      <c r="A38" s="32" t="s">
        <v>31</v>
      </c>
      <c r="B38" s="11" t="s">
        <v>33</v>
      </c>
      <c r="C38" s="111" t="s">
        <v>12</v>
      </c>
      <c r="D38" s="118">
        <v>185</v>
      </c>
      <c r="E38" s="81"/>
      <c r="F38" s="81">
        <f>D38*E38</f>
        <v>0</v>
      </c>
    </row>
    <row r="39" spans="1:6" s="111" customFormat="1" ht="12.75">
      <c r="A39" s="32" t="s">
        <v>32</v>
      </c>
      <c r="B39" s="11" t="s">
        <v>40</v>
      </c>
      <c r="C39" s="111" t="s">
        <v>12</v>
      </c>
      <c r="D39" s="118">
        <v>14</v>
      </c>
      <c r="E39" s="81"/>
      <c r="F39" s="81">
        <f>D39*E39</f>
        <v>0</v>
      </c>
    </row>
    <row r="40" ht="10.5" customHeight="1"/>
    <row r="41" spans="1:6" s="111" customFormat="1" ht="162" customHeight="1">
      <c r="A41" s="32">
        <f>A37+1</f>
        <v>302</v>
      </c>
      <c r="B41" s="103" t="s">
        <v>58</v>
      </c>
      <c r="C41" s="26" t="s">
        <v>0</v>
      </c>
      <c r="D41" s="126">
        <v>1</v>
      </c>
      <c r="E41" s="95"/>
      <c r="F41" s="2">
        <f>D41*E41</f>
        <v>0</v>
      </c>
    </row>
    <row r="42" spans="1:2" s="111" customFormat="1" ht="12.75">
      <c r="A42" s="32"/>
      <c r="B42" s="11"/>
    </row>
    <row r="43" spans="1:6" s="111" customFormat="1" ht="123.75" customHeight="1">
      <c r="A43" s="32">
        <f>A41+1</f>
        <v>303</v>
      </c>
      <c r="B43" s="34" t="s">
        <v>59</v>
      </c>
      <c r="C43" s="26" t="s">
        <v>0</v>
      </c>
      <c r="D43" s="126">
        <v>5</v>
      </c>
      <c r="E43" s="95"/>
      <c r="F43" s="2">
        <f>D43*E43</f>
        <v>0</v>
      </c>
    </row>
    <row r="44" ht="10.5" customHeight="1"/>
    <row r="45" spans="1:6" s="111" customFormat="1" ht="108.75" customHeight="1">
      <c r="A45" s="32">
        <f>A43+1</f>
        <v>304</v>
      </c>
      <c r="B45" s="34" t="s">
        <v>61</v>
      </c>
      <c r="C45" s="26" t="s">
        <v>0</v>
      </c>
      <c r="D45" s="126">
        <v>1</v>
      </c>
      <c r="E45" s="95"/>
      <c r="F45" s="2">
        <f>D45*E45</f>
        <v>0</v>
      </c>
    </row>
    <row r="46" ht="10.5" customHeight="1"/>
    <row r="47" spans="1:6" s="111" customFormat="1" ht="113.25" customHeight="1">
      <c r="A47" s="32">
        <f>A45+1</f>
        <v>305</v>
      </c>
      <c r="B47" s="34" t="s">
        <v>65</v>
      </c>
      <c r="C47" s="26" t="s">
        <v>0</v>
      </c>
      <c r="D47" s="126">
        <v>5</v>
      </c>
      <c r="E47" s="95"/>
      <c r="F47" s="2">
        <f>D47*E47</f>
        <v>0</v>
      </c>
    </row>
    <row r="48" ht="10.5" customHeight="1"/>
    <row r="49" spans="1:6" s="3" customFormat="1" ht="13.5" customHeight="1" thickBot="1">
      <c r="A49" s="85">
        <f>A35</f>
        <v>300</v>
      </c>
      <c r="B49" s="150" t="str">
        <f>B35</f>
        <v>MONTAŽNI RADOVI</v>
      </c>
      <c r="C49" s="150"/>
      <c r="D49" s="150" t="s">
        <v>11</v>
      </c>
      <c r="E49" s="150"/>
      <c r="F49" s="108">
        <f>SUM(F38:F47)</f>
        <v>0</v>
      </c>
    </row>
    <row r="50" ht="10.5" customHeight="1" thickTop="1"/>
    <row r="51" ht="10.5" customHeight="1"/>
    <row r="52" spans="1:6" s="3" customFormat="1" ht="13.5" customHeight="1">
      <c r="A52" s="78">
        <f>400</f>
        <v>400</v>
      </c>
      <c r="B52" s="53" t="s">
        <v>60</v>
      </c>
      <c r="C52" s="14"/>
      <c r="D52" s="99"/>
      <c r="E52" s="2"/>
      <c r="F52" s="2"/>
    </row>
    <row r="53" ht="10.5" customHeight="1"/>
    <row r="54" spans="1:6" s="111" customFormat="1" ht="37.5" customHeight="1">
      <c r="A54" s="32">
        <f>A52+1</f>
        <v>401</v>
      </c>
      <c r="B54" s="34" t="s">
        <v>63</v>
      </c>
      <c r="C54" s="26" t="s">
        <v>0</v>
      </c>
      <c r="D54" s="126">
        <v>1</v>
      </c>
      <c r="E54" s="95"/>
      <c r="F54" s="2">
        <f>D54*E54</f>
        <v>0</v>
      </c>
    </row>
    <row r="55" ht="10.5" customHeight="1"/>
    <row r="56" spans="1:6" s="111" customFormat="1" ht="123" customHeight="1">
      <c r="A56" s="32">
        <f>A54+1</f>
        <v>402</v>
      </c>
      <c r="B56" s="34" t="s">
        <v>77</v>
      </c>
      <c r="C56" s="26" t="s">
        <v>12</v>
      </c>
      <c r="D56" s="126">
        <f>D38+D39</f>
        <v>199</v>
      </c>
      <c r="E56" s="95"/>
      <c r="F56" s="2">
        <f>D56*E56</f>
        <v>0</v>
      </c>
    </row>
    <row r="57" ht="10.5" customHeight="1"/>
    <row r="58" spans="1:6" s="111" customFormat="1" ht="48" customHeight="1">
      <c r="A58" s="32">
        <f>A56+1</f>
        <v>403</v>
      </c>
      <c r="B58" s="34" t="s">
        <v>82</v>
      </c>
      <c r="C58" s="26" t="s">
        <v>0</v>
      </c>
      <c r="D58" s="126">
        <v>13</v>
      </c>
      <c r="E58" s="95"/>
      <c r="F58" s="2">
        <f>D58*E58</f>
        <v>0</v>
      </c>
    </row>
    <row r="59" ht="10.5" customHeight="1"/>
    <row r="60" spans="1:6" s="111" customFormat="1" ht="61.5" customHeight="1">
      <c r="A60" s="32">
        <f>A58+1</f>
        <v>404</v>
      </c>
      <c r="B60" s="34" t="s">
        <v>64</v>
      </c>
      <c r="C60" s="26" t="s">
        <v>12</v>
      </c>
      <c r="D60" s="126">
        <f>D56</f>
        <v>199</v>
      </c>
      <c r="E60" s="95"/>
      <c r="F60" s="2">
        <f>D60*E60</f>
        <v>0</v>
      </c>
    </row>
    <row r="61" ht="10.5" customHeight="1"/>
    <row r="62" spans="1:6" s="3" customFormat="1" ht="13.5" customHeight="1" thickBot="1">
      <c r="A62" s="85">
        <f>A52</f>
        <v>400</v>
      </c>
      <c r="B62" s="150" t="str">
        <f>B52</f>
        <v>RAZNI RADOVI</v>
      </c>
      <c r="C62" s="150"/>
      <c r="D62" s="150" t="s">
        <v>11</v>
      </c>
      <c r="E62" s="150"/>
      <c r="F62" s="108">
        <f>SUM(F53:F61)</f>
        <v>0</v>
      </c>
    </row>
    <row r="63" ht="10.5" customHeight="1" thickTop="1"/>
    <row r="64" ht="10.5" customHeight="1"/>
    <row r="65" ht="10.5" customHeight="1"/>
    <row r="66" ht="10.5" customHeight="1"/>
    <row r="67" ht="10.5" customHeight="1"/>
    <row r="68" ht="10.5" customHeight="1"/>
    <row r="69" ht="10.5" customHeight="1"/>
    <row r="70" ht="10.5" customHeight="1"/>
    <row r="71" ht="10.5" customHeight="1"/>
    <row r="72" ht="10.5" customHeight="1"/>
    <row r="73" spans="1:6" s="3" customFormat="1" ht="13.5" customHeight="1">
      <c r="A73" s="140"/>
      <c r="B73" s="141" t="s">
        <v>66</v>
      </c>
      <c r="C73" s="142"/>
      <c r="D73" s="143"/>
      <c r="E73" s="144"/>
      <c r="F73" s="145"/>
    </row>
    <row r="74" ht="10.5" customHeight="1"/>
    <row r="75" spans="1:6" s="3" customFormat="1" ht="16.5" customHeight="1">
      <c r="A75" s="127">
        <f>A7</f>
        <v>100</v>
      </c>
      <c r="B75" s="153" t="str">
        <f>B7</f>
        <v>PRETHODNI RADOVI</v>
      </c>
      <c r="C75" s="153"/>
      <c r="D75" s="153"/>
      <c r="E75" s="153"/>
      <c r="F75" s="97">
        <f>F17</f>
        <v>0</v>
      </c>
    </row>
    <row r="76" spans="1:6" s="3" customFormat="1" ht="13.5" customHeight="1">
      <c r="A76" s="127">
        <f>A32</f>
        <v>200</v>
      </c>
      <c r="B76" s="153" t="str">
        <f>B32</f>
        <v>ZEMLjANI RADOVI</v>
      </c>
      <c r="C76" s="153"/>
      <c r="D76" s="153"/>
      <c r="E76" s="153"/>
      <c r="F76" s="81">
        <f>F32</f>
        <v>0</v>
      </c>
    </row>
    <row r="77" spans="1:6" s="3" customFormat="1" ht="16.5" customHeight="1">
      <c r="A77" s="127">
        <f>A35</f>
        <v>300</v>
      </c>
      <c r="B77" s="153" t="str">
        <f>B35</f>
        <v>MONTAŽNI RADOVI</v>
      </c>
      <c r="C77" s="153"/>
      <c r="D77" s="153"/>
      <c r="E77" s="153"/>
      <c r="F77" s="97">
        <f>F49</f>
        <v>0</v>
      </c>
    </row>
    <row r="78" spans="1:6" s="3" customFormat="1" ht="13.5" customHeight="1">
      <c r="A78" s="127">
        <f>A52</f>
        <v>400</v>
      </c>
      <c r="B78" s="153" t="str">
        <f>B52</f>
        <v>RAZNI RADOVI</v>
      </c>
      <c r="C78" s="153"/>
      <c r="D78" s="153"/>
      <c r="E78" s="153"/>
      <c r="F78" s="81">
        <f>F62</f>
        <v>0</v>
      </c>
    </row>
    <row r="79" ht="10.5" customHeight="1"/>
    <row r="80" spans="1:6" s="3" customFormat="1" ht="13.5" customHeight="1" thickBot="1">
      <c r="A80" s="85"/>
      <c r="B80" s="150" t="s">
        <v>11</v>
      </c>
      <c r="C80" s="150"/>
      <c r="D80" s="150"/>
      <c r="E80" s="150"/>
      <c r="F80" s="108">
        <f>SUM(F75:F78)</f>
        <v>0</v>
      </c>
    </row>
    <row r="81" ht="10.5" customHeight="1" thickTop="1"/>
  </sheetData>
  <sheetProtection/>
  <mergeCells count="23">
    <mergeCell ref="B78:C78"/>
    <mergeCell ref="D78:E78"/>
    <mergeCell ref="B80:C80"/>
    <mergeCell ref="D80:E80"/>
    <mergeCell ref="B75:C75"/>
    <mergeCell ref="D75:E75"/>
    <mergeCell ref="B76:C76"/>
    <mergeCell ref="B1:E1"/>
    <mergeCell ref="B3:E3"/>
    <mergeCell ref="B49:C49"/>
    <mergeCell ref="D49:E49"/>
    <mergeCell ref="B62:C62"/>
    <mergeCell ref="D62:E62"/>
    <mergeCell ref="B32:C32"/>
    <mergeCell ref="B17:C17"/>
    <mergeCell ref="B18:C18"/>
    <mergeCell ref="A4:F4"/>
    <mergeCell ref="D32:E32"/>
    <mergeCell ref="B2:E2"/>
    <mergeCell ref="D17:E17"/>
    <mergeCell ref="D76:E76"/>
    <mergeCell ref="B77:C77"/>
    <mergeCell ref="D77:E77"/>
  </mergeCells>
  <printOptions horizontalCentered="1"/>
  <pageMargins left="0.984251968503937" right="0.1968503937007874" top="0.35433070866141736" bottom="0.1968503937007874" header="0.5511811023622047" footer="0"/>
  <pageSetup horizontalDpi="300" verticalDpi="300" orientation="portrait" paperSize="9" r:id="rId2"/>
  <headerFooter alignWithMargins="0">
    <oddHeader>&amp;R&amp;"Arial,Regular"&amp;12&amp;P&amp;"Yu Times New Roman,Regular"&amp;10   
</oddHeader>
  </headerFooter>
  <drawing r:id="rId1"/>
</worksheet>
</file>

<file path=xl/worksheets/sheet3.xml><?xml version="1.0" encoding="utf-8"?>
<worksheet xmlns="http://schemas.openxmlformats.org/spreadsheetml/2006/main" xmlns:r="http://schemas.openxmlformats.org/officeDocument/2006/relationships">
  <dimension ref="A1:F57"/>
  <sheetViews>
    <sheetView showZeros="0" view="pageLayout" zoomScale="70" zoomScaleSheetLayoutView="120" zoomScalePageLayoutView="70" workbookViewId="0" topLeftCell="A1">
      <selection activeCell="B57" sqref="B57:C57"/>
    </sheetView>
  </sheetViews>
  <sheetFormatPr defaultColWidth="9.375" defaultRowHeight="12.75"/>
  <cols>
    <col min="1" max="1" width="7.375" style="57" customWidth="1"/>
    <col min="2" max="2" width="47.625" style="45" customWidth="1"/>
    <col min="3" max="3" width="5.625" style="58" bestFit="1" customWidth="1"/>
    <col min="4" max="4" width="10.00390625" style="109" customWidth="1"/>
    <col min="5" max="5" width="11.75390625" style="58" customWidth="1"/>
    <col min="6" max="6" width="15.125" style="110" bestFit="1" customWidth="1"/>
    <col min="7" max="16384" width="9.375" style="49" customWidth="1"/>
  </cols>
  <sheetData>
    <row r="1" spans="1:6" s="69" customFormat="1" ht="15" customHeight="1" thickTop="1">
      <c r="A1" s="67"/>
      <c r="B1" s="154" t="s">
        <v>43</v>
      </c>
      <c r="C1" s="155"/>
      <c r="D1" s="155"/>
      <c r="E1" s="156"/>
      <c r="F1" s="68"/>
    </row>
    <row r="2" spans="1:6" s="69" customFormat="1" ht="15.75" customHeight="1" thickBot="1">
      <c r="A2" s="119"/>
      <c r="B2" s="151" t="s">
        <v>44</v>
      </c>
      <c r="C2" s="152"/>
      <c r="D2" s="152"/>
      <c r="E2" s="152"/>
      <c r="F2" s="120"/>
    </row>
    <row r="3" spans="1:6" s="69" customFormat="1" ht="15.75" customHeight="1" thickBot="1" thickTop="1">
      <c r="A3" s="121"/>
      <c r="B3" s="157" t="s">
        <v>52</v>
      </c>
      <c r="C3" s="157"/>
      <c r="D3" s="157"/>
      <c r="E3" s="158"/>
      <c r="F3" s="70"/>
    </row>
    <row r="4" spans="1:6" s="50" customFormat="1" ht="15.75" customHeight="1" thickBot="1" thickTop="1">
      <c r="A4" s="160"/>
      <c r="B4" s="160"/>
      <c r="C4" s="160"/>
      <c r="D4" s="160"/>
      <c r="E4" s="160"/>
      <c r="F4" s="160"/>
    </row>
    <row r="5" spans="1:6" s="51" customFormat="1" ht="12" customHeight="1" thickBot="1" thickTop="1">
      <c r="A5" s="71" t="s">
        <v>2</v>
      </c>
      <c r="B5" s="72" t="s">
        <v>3</v>
      </c>
      <c r="C5" s="72" t="s">
        <v>4</v>
      </c>
      <c r="D5" s="72" t="s">
        <v>5</v>
      </c>
      <c r="E5" s="73" t="s">
        <v>6</v>
      </c>
      <c r="F5" s="74" t="s">
        <v>7</v>
      </c>
    </row>
    <row r="6" spans="1:6" s="77" customFormat="1" ht="9.75" customHeight="1" thickTop="1">
      <c r="A6" s="75"/>
      <c r="B6" s="53"/>
      <c r="C6" s="53"/>
      <c r="D6" s="53"/>
      <c r="E6" s="76"/>
      <c r="F6" s="76"/>
    </row>
    <row r="7" spans="1:6" s="3" customFormat="1" ht="13.5" customHeight="1">
      <c r="A7" s="78">
        <f>100</f>
        <v>100</v>
      </c>
      <c r="B7" s="53" t="s">
        <v>8</v>
      </c>
      <c r="C7" s="14"/>
      <c r="D7" s="99"/>
      <c r="E7" s="2"/>
      <c r="F7" s="2"/>
    </row>
    <row r="8" spans="1:6" s="3" customFormat="1" ht="10.5" customHeight="1">
      <c r="A8" s="54"/>
      <c r="B8" s="55"/>
      <c r="C8" s="14"/>
      <c r="D8" s="99"/>
      <c r="E8" s="56"/>
      <c r="F8" s="2"/>
    </row>
    <row r="9" spans="1:6" s="3" customFormat="1" ht="48.75" customHeight="1">
      <c r="A9" s="32">
        <f>A7+1</f>
        <v>101</v>
      </c>
      <c r="B9" s="65" t="s">
        <v>67</v>
      </c>
      <c r="C9" s="15" t="s">
        <v>0</v>
      </c>
      <c r="D9" s="36">
        <v>1</v>
      </c>
      <c r="E9" s="36"/>
      <c r="F9" s="36">
        <f>D9*E9</f>
        <v>0</v>
      </c>
    </row>
    <row r="10" spans="1:6" s="3" customFormat="1" ht="12.75">
      <c r="A10" s="32"/>
      <c r="B10" s="100"/>
      <c r="C10" s="15"/>
      <c r="D10" s="97"/>
      <c r="E10" s="97"/>
      <c r="F10" s="97"/>
    </row>
    <row r="11" spans="1:6" s="3" customFormat="1" ht="72.75" customHeight="1">
      <c r="A11" s="32">
        <f>A9+1</f>
        <v>102</v>
      </c>
      <c r="B11" s="103" t="s">
        <v>68</v>
      </c>
      <c r="C11" s="15" t="s">
        <v>12</v>
      </c>
      <c r="D11" s="36">
        <v>16</v>
      </c>
      <c r="E11" s="36"/>
      <c r="F11" s="36">
        <f>D11*E11</f>
        <v>0</v>
      </c>
    </row>
    <row r="12" spans="1:6" s="3" customFormat="1" ht="12.75">
      <c r="A12" s="104"/>
      <c r="B12" s="105"/>
      <c r="C12" s="15"/>
      <c r="D12" s="97"/>
      <c r="E12" s="97">
        <v>0</v>
      </c>
      <c r="F12" s="97"/>
    </row>
    <row r="13" spans="1:6" s="3" customFormat="1" ht="61.5" customHeight="1">
      <c r="A13" s="32">
        <f>A11+1</f>
        <v>103</v>
      </c>
      <c r="B13" s="11" t="s">
        <v>69</v>
      </c>
      <c r="C13" s="15" t="s">
        <v>0</v>
      </c>
      <c r="D13" s="36">
        <v>1</v>
      </c>
      <c r="E13" s="36"/>
      <c r="F13" s="36">
        <f>D13*E13</f>
        <v>0</v>
      </c>
    </row>
    <row r="14" spans="1:6" s="3" customFormat="1" ht="12.75">
      <c r="A14" s="104"/>
      <c r="B14" s="106"/>
      <c r="C14" s="101"/>
      <c r="D14" s="107"/>
      <c r="E14" s="97">
        <v>0</v>
      </c>
      <c r="F14" s="107"/>
    </row>
    <row r="15" spans="1:6" s="3" customFormat="1" ht="52.5">
      <c r="A15" s="32">
        <f>A13+1</f>
        <v>104</v>
      </c>
      <c r="B15" s="11" t="s">
        <v>70</v>
      </c>
      <c r="C15" s="15" t="s">
        <v>0</v>
      </c>
      <c r="D15" s="36">
        <v>6</v>
      </c>
      <c r="E15" s="36"/>
      <c r="F15" s="36">
        <f>D15*E15</f>
        <v>0</v>
      </c>
    </row>
    <row r="16" spans="1:6" s="3" customFormat="1" ht="12.75">
      <c r="A16" s="104"/>
      <c r="B16" s="106"/>
      <c r="C16" s="101"/>
      <c r="D16" s="107"/>
      <c r="E16" s="97"/>
      <c r="F16" s="107"/>
    </row>
    <row r="17" spans="1:6" s="3" customFormat="1" ht="13.5" customHeight="1" thickBot="1">
      <c r="A17" s="85">
        <f>A7</f>
        <v>100</v>
      </c>
      <c r="B17" s="150" t="str">
        <f>B7</f>
        <v>PRETHODNI RADOVI</v>
      </c>
      <c r="C17" s="150"/>
      <c r="D17" s="150" t="s">
        <v>11</v>
      </c>
      <c r="E17" s="150"/>
      <c r="F17" s="128">
        <f>SUM(F9:F16)</f>
        <v>0</v>
      </c>
    </row>
    <row r="18" spans="1:6" s="3" customFormat="1" ht="10.5" customHeight="1" thickTop="1">
      <c r="A18" s="52"/>
      <c r="B18" s="159"/>
      <c r="C18" s="159"/>
      <c r="D18" s="15"/>
      <c r="E18" s="15"/>
      <c r="F18" s="15"/>
    </row>
    <row r="19" ht="10.5" customHeight="1"/>
    <row r="20" spans="1:6" s="3" customFormat="1" ht="13.5" customHeight="1">
      <c r="A20" s="78">
        <f>200</f>
        <v>200</v>
      </c>
      <c r="B20" s="53" t="s">
        <v>56</v>
      </c>
      <c r="C20" s="14"/>
      <c r="D20" s="99"/>
      <c r="E20" s="2"/>
      <c r="F20" s="2"/>
    </row>
    <row r="21" ht="10.5" customHeight="1"/>
    <row r="22" spans="1:6" s="111" customFormat="1" ht="111" customHeight="1">
      <c r="A22" s="32">
        <f>A20+1</f>
        <v>201</v>
      </c>
      <c r="B22" s="34" t="s">
        <v>71</v>
      </c>
      <c r="C22" s="26" t="s">
        <v>0</v>
      </c>
      <c r="D22" s="126">
        <v>3</v>
      </c>
      <c r="E22" s="95"/>
      <c r="F22" s="36">
        <f>D22*E22</f>
        <v>0</v>
      </c>
    </row>
    <row r="23" spans="5:6" ht="10.5" customHeight="1">
      <c r="E23" s="109"/>
      <c r="F23" s="61"/>
    </row>
    <row r="24" spans="1:6" s="111" customFormat="1" ht="87" customHeight="1">
      <c r="A24" s="32">
        <f>A22+1</f>
        <v>202</v>
      </c>
      <c r="B24" s="34" t="s">
        <v>72</v>
      </c>
      <c r="C24" s="26" t="s">
        <v>0</v>
      </c>
      <c r="D24" s="126">
        <v>1</v>
      </c>
      <c r="E24" s="95"/>
      <c r="F24" s="36">
        <f>D24*E24</f>
        <v>0</v>
      </c>
    </row>
    <row r="25" spans="5:6" ht="10.5" customHeight="1">
      <c r="E25" s="109"/>
      <c r="F25" s="61"/>
    </row>
    <row r="26" spans="1:6" s="111" customFormat="1" ht="99.75" customHeight="1">
      <c r="A26" s="32">
        <f>A24+1</f>
        <v>203</v>
      </c>
      <c r="B26" s="34" t="s">
        <v>73</v>
      </c>
      <c r="C26" s="26"/>
      <c r="D26" s="126"/>
      <c r="E26" s="95"/>
      <c r="F26" s="36"/>
    </row>
    <row r="27" spans="1:6" s="111" customFormat="1" ht="12.75">
      <c r="A27" s="32" t="s">
        <v>31</v>
      </c>
      <c r="B27" s="11" t="s">
        <v>74</v>
      </c>
      <c r="C27" s="111" t="s">
        <v>12</v>
      </c>
      <c r="D27" s="118">
        <v>30</v>
      </c>
      <c r="E27" s="97"/>
      <c r="F27" s="97">
        <f>D27*E27</f>
        <v>0</v>
      </c>
    </row>
    <row r="28" spans="1:6" s="111" customFormat="1" ht="12.75">
      <c r="A28" s="32" t="s">
        <v>32</v>
      </c>
      <c r="B28" s="11" t="s">
        <v>75</v>
      </c>
      <c r="C28" s="111" t="s">
        <v>12</v>
      </c>
      <c r="D28" s="118">
        <v>8</v>
      </c>
      <c r="E28" s="97"/>
      <c r="F28" s="97">
        <f>D28*E28</f>
        <v>0</v>
      </c>
    </row>
    <row r="29" spans="5:6" ht="10.5" customHeight="1">
      <c r="E29" s="109"/>
      <c r="F29" s="61"/>
    </row>
    <row r="30" spans="1:6" s="111" customFormat="1" ht="125.25" customHeight="1">
      <c r="A30" s="112">
        <f>A26+1</f>
        <v>204</v>
      </c>
      <c r="B30" s="34" t="s">
        <v>76</v>
      </c>
      <c r="C30" s="26" t="s">
        <v>0</v>
      </c>
      <c r="D30" s="35">
        <v>1</v>
      </c>
      <c r="E30" s="36"/>
      <c r="F30" s="36">
        <f>D30*E30</f>
        <v>0</v>
      </c>
    </row>
    <row r="31" ht="10.5" customHeight="1">
      <c r="F31" s="61"/>
    </row>
    <row r="32" spans="1:6" s="111" customFormat="1" ht="62.25" customHeight="1">
      <c r="A32" s="112">
        <f>A30+1</f>
        <v>205</v>
      </c>
      <c r="B32" s="34" t="s">
        <v>78</v>
      </c>
      <c r="C32" s="26" t="s">
        <v>0</v>
      </c>
      <c r="D32" s="35">
        <v>1</v>
      </c>
      <c r="E32" s="36"/>
      <c r="F32" s="36">
        <f>D32*E32</f>
        <v>0</v>
      </c>
    </row>
    <row r="33" ht="10.5" customHeight="1">
      <c r="F33" s="61"/>
    </row>
    <row r="34" spans="1:6" s="3" customFormat="1" ht="13.5" customHeight="1" thickBot="1">
      <c r="A34" s="85">
        <f>A20</f>
        <v>200</v>
      </c>
      <c r="B34" s="150" t="str">
        <f>B20</f>
        <v>MONTAŽNI RADOVI</v>
      </c>
      <c r="C34" s="150"/>
      <c r="D34" s="150" t="s">
        <v>11</v>
      </c>
      <c r="E34" s="150"/>
      <c r="F34" s="128">
        <f>SUM(F22:F32)</f>
        <v>0</v>
      </c>
    </row>
    <row r="35" ht="10.5" customHeight="1" thickTop="1"/>
    <row r="36" ht="10.5" customHeight="1"/>
    <row r="37" spans="1:6" s="3" customFormat="1" ht="13.5" customHeight="1">
      <c r="A37" s="78">
        <f>300</f>
        <v>300</v>
      </c>
      <c r="B37" s="53" t="s">
        <v>60</v>
      </c>
      <c r="C37" s="14"/>
      <c r="D37" s="99"/>
      <c r="E37" s="2"/>
      <c r="F37" s="2"/>
    </row>
    <row r="38" ht="10.5" customHeight="1"/>
    <row r="39" spans="1:6" s="111" customFormat="1" ht="37.5" customHeight="1">
      <c r="A39" s="32">
        <f>A37+1</f>
        <v>301</v>
      </c>
      <c r="B39" s="34" t="s">
        <v>63</v>
      </c>
      <c r="C39" s="26" t="s">
        <v>0</v>
      </c>
      <c r="D39" s="126">
        <v>1</v>
      </c>
      <c r="E39" s="95"/>
      <c r="F39" s="36">
        <f>D39*E39</f>
        <v>0</v>
      </c>
    </row>
    <row r="40" spans="5:6" ht="10.5" customHeight="1">
      <c r="E40" s="109"/>
      <c r="F40" s="61"/>
    </row>
    <row r="41" spans="1:6" s="111" customFormat="1" ht="123" customHeight="1">
      <c r="A41" s="32">
        <f>A39+1</f>
        <v>302</v>
      </c>
      <c r="B41" s="34" t="s">
        <v>77</v>
      </c>
      <c r="C41" s="26" t="s">
        <v>12</v>
      </c>
      <c r="D41" s="126">
        <f>D27+D28</f>
        <v>38</v>
      </c>
      <c r="E41" s="95"/>
      <c r="F41" s="36">
        <f>D41*E41</f>
        <v>0</v>
      </c>
    </row>
    <row r="42" spans="5:6" ht="10.5" customHeight="1">
      <c r="E42" s="109"/>
      <c r="F42" s="61"/>
    </row>
    <row r="43" spans="1:6" s="111" customFormat="1" ht="50.25" customHeight="1">
      <c r="A43" s="32">
        <f>A41+1</f>
        <v>303</v>
      </c>
      <c r="B43" s="34" t="s">
        <v>83</v>
      </c>
      <c r="C43" s="26" t="s">
        <v>0</v>
      </c>
      <c r="D43" s="126">
        <v>13</v>
      </c>
      <c r="E43" s="95"/>
      <c r="F43" s="36">
        <f>D43*E43</f>
        <v>0</v>
      </c>
    </row>
    <row r="44" spans="5:6" ht="10.5" customHeight="1">
      <c r="E44" s="109"/>
      <c r="F44" s="61"/>
    </row>
    <row r="45" spans="1:6" s="111" customFormat="1" ht="24.75" customHeight="1">
      <c r="A45" s="32">
        <f>A43+1</f>
        <v>304</v>
      </c>
      <c r="B45" s="34" t="s">
        <v>80</v>
      </c>
      <c r="C45" s="26" t="s">
        <v>0</v>
      </c>
      <c r="D45" s="126">
        <v>7</v>
      </c>
      <c r="E45" s="95"/>
      <c r="F45" s="36">
        <f>D45*E45</f>
        <v>0</v>
      </c>
    </row>
    <row r="46" ht="10.5" customHeight="1"/>
    <row r="47" spans="1:6" s="3" customFormat="1" ht="13.5" customHeight="1" thickBot="1">
      <c r="A47" s="85">
        <f>A37</f>
        <v>300</v>
      </c>
      <c r="B47" s="150" t="str">
        <f>B37</f>
        <v>RAZNI RADOVI</v>
      </c>
      <c r="C47" s="150"/>
      <c r="D47" s="150" t="s">
        <v>11</v>
      </c>
      <c r="E47" s="150"/>
      <c r="F47" s="128">
        <f>SUM(F35:F45)</f>
        <v>0</v>
      </c>
    </row>
    <row r="48" ht="10.5" customHeight="1" thickTop="1"/>
    <row r="49" ht="10.5" customHeight="1"/>
    <row r="50" ht="10.5" customHeight="1"/>
    <row r="51" spans="1:6" s="3" customFormat="1" ht="13.5" customHeight="1">
      <c r="A51" s="140"/>
      <c r="B51" s="141" t="s">
        <v>66</v>
      </c>
      <c r="C51" s="142"/>
      <c r="D51" s="143"/>
      <c r="E51" s="144"/>
      <c r="F51" s="145"/>
    </row>
    <row r="52" spans="1:6" ht="10.5" customHeight="1">
      <c r="A52" s="125"/>
      <c r="C52" s="50"/>
      <c r="D52" s="59"/>
      <c r="E52" s="88"/>
      <c r="F52" s="89"/>
    </row>
    <row r="53" spans="1:6" s="3" customFormat="1" ht="16.5" customHeight="1">
      <c r="A53" s="127">
        <f>A17</f>
        <v>100</v>
      </c>
      <c r="B53" s="153" t="str">
        <f>B17</f>
        <v>PRETHODNI RADOVI</v>
      </c>
      <c r="C53" s="153"/>
      <c r="D53" s="153"/>
      <c r="E53" s="153"/>
      <c r="F53" s="97">
        <f>F17</f>
        <v>0</v>
      </c>
    </row>
    <row r="54" spans="1:6" s="3" customFormat="1" ht="13.5" customHeight="1">
      <c r="A54" s="127">
        <f>A34</f>
        <v>200</v>
      </c>
      <c r="B54" s="153" t="str">
        <f>B34</f>
        <v>MONTAŽNI RADOVI</v>
      </c>
      <c r="C54" s="153"/>
      <c r="D54" s="153"/>
      <c r="E54" s="153"/>
      <c r="F54" s="97">
        <f>F34</f>
        <v>0</v>
      </c>
    </row>
    <row r="55" spans="1:6" s="3" customFormat="1" ht="16.5" customHeight="1">
      <c r="A55" s="127">
        <f>A47</f>
        <v>300</v>
      </c>
      <c r="B55" s="153" t="str">
        <f>B47</f>
        <v>RAZNI RADOVI</v>
      </c>
      <c r="C55" s="153"/>
      <c r="D55" s="153"/>
      <c r="E55" s="153"/>
      <c r="F55" s="97">
        <f>F47</f>
        <v>0</v>
      </c>
    </row>
    <row r="56" spans="1:6" ht="10.5" customHeight="1">
      <c r="A56" s="125"/>
      <c r="C56" s="50"/>
      <c r="D56" s="59"/>
      <c r="E56" s="88"/>
      <c r="F56" s="129"/>
    </row>
    <row r="57" spans="1:6" s="3" customFormat="1" ht="13.5" customHeight="1" thickBot="1">
      <c r="A57" s="85"/>
      <c r="B57" s="150" t="s">
        <v>87</v>
      </c>
      <c r="C57" s="150"/>
      <c r="D57" s="150"/>
      <c r="E57" s="150"/>
      <c r="F57" s="128">
        <f>SUM(F53:F55)</f>
        <v>0</v>
      </c>
    </row>
    <row r="58" ht="15.75" thickTop="1"/>
  </sheetData>
  <sheetProtection/>
  <mergeCells count="19">
    <mergeCell ref="B57:C57"/>
    <mergeCell ref="D57:E57"/>
    <mergeCell ref="B54:C54"/>
    <mergeCell ref="D54:E54"/>
    <mergeCell ref="B55:C55"/>
    <mergeCell ref="D55:E55"/>
    <mergeCell ref="B34:C34"/>
    <mergeCell ref="D34:E34"/>
    <mergeCell ref="B47:C47"/>
    <mergeCell ref="D47:E47"/>
    <mergeCell ref="B53:C53"/>
    <mergeCell ref="D53:E53"/>
    <mergeCell ref="D17:E17"/>
    <mergeCell ref="B17:C17"/>
    <mergeCell ref="B18:C18"/>
    <mergeCell ref="B1:E1"/>
    <mergeCell ref="B2:E2"/>
    <mergeCell ref="B3:E3"/>
    <mergeCell ref="A4:F4"/>
  </mergeCells>
  <printOptions horizontalCentered="1"/>
  <pageMargins left="0.9055118110236221" right="0.31496062992125984" top="0.35433070866141736" bottom="0.1968503937007874" header="0.5511811023622047" footer="0"/>
  <pageSetup horizontalDpi="300" verticalDpi="300" orientation="portrait" paperSize="9" r:id="rId2"/>
  <headerFooter alignWithMargins="0">
    <oddHeader>&amp;R&amp;"Arial,Regular"&amp;12&amp;P</oddHeader>
  </headerFooter>
  <drawing r:id="rId1"/>
</worksheet>
</file>

<file path=xl/worksheets/sheet4.xml><?xml version="1.0" encoding="utf-8"?>
<worksheet xmlns="http://schemas.openxmlformats.org/spreadsheetml/2006/main" xmlns:r="http://schemas.openxmlformats.org/officeDocument/2006/relationships">
  <dimension ref="A1:F71"/>
  <sheetViews>
    <sheetView showZeros="0" zoomScale="55" zoomScaleNormal="55" zoomScaleSheetLayoutView="120" zoomScalePageLayoutView="70" workbookViewId="0" topLeftCell="A37">
      <selection activeCell="B56" sqref="B56:C56"/>
    </sheetView>
  </sheetViews>
  <sheetFormatPr defaultColWidth="9.375" defaultRowHeight="12.75"/>
  <cols>
    <col min="1" max="1" width="7.75390625" style="113" customWidth="1"/>
    <col min="2" max="2" width="47.625" style="114" customWidth="1"/>
    <col min="3" max="3" width="5.625" style="115" bestFit="1" customWidth="1"/>
    <col min="4" max="4" width="9.375" style="116" customWidth="1"/>
    <col min="5" max="5" width="14.125" style="115" customWidth="1"/>
    <col min="6" max="6" width="15.00390625" style="117" customWidth="1"/>
    <col min="7" max="16384" width="9.375" style="117" customWidth="1"/>
  </cols>
  <sheetData>
    <row r="1" spans="1:6" s="69" customFormat="1" ht="15" customHeight="1" thickTop="1">
      <c r="A1" s="67"/>
      <c r="B1" s="154" t="s">
        <v>43</v>
      </c>
      <c r="C1" s="155"/>
      <c r="D1" s="155"/>
      <c r="E1" s="156"/>
      <c r="F1" s="68"/>
    </row>
    <row r="2" spans="1:6" s="69" customFormat="1" ht="15.75" customHeight="1" thickBot="1">
      <c r="A2" s="119"/>
      <c r="B2" s="151" t="s">
        <v>44</v>
      </c>
      <c r="C2" s="152"/>
      <c r="D2" s="152"/>
      <c r="E2" s="152"/>
      <c r="F2" s="120"/>
    </row>
    <row r="3" spans="1:6" s="69" customFormat="1" ht="15.75" customHeight="1" thickBot="1" thickTop="1">
      <c r="A3" s="121"/>
      <c r="B3" s="157" t="s">
        <v>53</v>
      </c>
      <c r="C3" s="157"/>
      <c r="D3" s="157"/>
      <c r="E3" s="158"/>
      <c r="F3" s="70"/>
    </row>
    <row r="4" spans="1:6" s="50" customFormat="1" ht="15.75" customHeight="1" thickBot="1" thickTop="1">
      <c r="A4" s="160"/>
      <c r="B4" s="160"/>
      <c r="C4" s="160"/>
      <c r="D4" s="160"/>
      <c r="E4" s="160"/>
      <c r="F4" s="160"/>
    </row>
    <row r="5" spans="1:6" s="51" customFormat="1" ht="12" customHeight="1" thickBot="1" thickTop="1">
      <c r="A5" s="71" t="s">
        <v>2</v>
      </c>
      <c r="B5" s="72" t="s">
        <v>3</v>
      </c>
      <c r="C5" s="72" t="s">
        <v>4</v>
      </c>
      <c r="D5" s="72" t="s">
        <v>5</v>
      </c>
      <c r="E5" s="73" t="s">
        <v>6</v>
      </c>
      <c r="F5" s="74" t="s">
        <v>7</v>
      </c>
    </row>
    <row r="6" spans="1:6" s="77" customFormat="1" ht="9.75" customHeight="1" thickTop="1">
      <c r="A6" s="75"/>
      <c r="B6" s="53"/>
      <c r="C6" s="53"/>
      <c r="D6" s="53"/>
      <c r="E6" s="76"/>
      <c r="F6" s="76"/>
    </row>
    <row r="7" spans="1:6" s="3" customFormat="1" ht="13.5" customHeight="1">
      <c r="A7" s="78">
        <f>100</f>
        <v>100</v>
      </c>
      <c r="B7" s="53" t="s">
        <v>8</v>
      </c>
      <c r="C7" s="14"/>
      <c r="D7" s="99"/>
      <c r="E7" s="2"/>
      <c r="F7" s="2"/>
    </row>
    <row r="8" spans="1:6" s="3" customFormat="1" ht="10.5" customHeight="1">
      <c r="A8" s="54"/>
      <c r="B8" s="55"/>
      <c r="C8" s="14"/>
      <c r="D8" s="99"/>
      <c r="E8" s="56"/>
      <c r="F8" s="2"/>
    </row>
    <row r="9" spans="1:6" s="3" customFormat="1" ht="54.75" customHeight="1">
      <c r="A9" s="32">
        <f>A7+1</f>
        <v>101</v>
      </c>
      <c r="B9" s="65" t="s">
        <v>81</v>
      </c>
      <c r="C9" s="15" t="s">
        <v>0</v>
      </c>
      <c r="D9" s="36">
        <v>1</v>
      </c>
      <c r="E9" s="36"/>
      <c r="F9" s="36">
        <f>D9*E9</f>
        <v>0</v>
      </c>
    </row>
    <row r="10" spans="1:6" s="3" customFormat="1" ht="12.75">
      <c r="A10" s="32"/>
      <c r="B10" s="100"/>
      <c r="C10" s="15"/>
      <c r="D10" s="97"/>
      <c r="E10" s="97"/>
      <c r="F10" s="97"/>
    </row>
    <row r="11" spans="1:6" s="3" customFormat="1" ht="61.5" customHeight="1">
      <c r="A11" s="32">
        <f>A9+1</f>
        <v>102</v>
      </c>
      <c r="B11" s="11" t="s">
        <v>69</v>
      </c>
      <c r="C11" s="15" t="s">
        <v>0</v>
      </c>
      <c r="D11" s="36">
        <v>1</v>
      </c>
      <c r="E11" s="36"/>
      <c r="F11" s="36">
        <f>D11*E11</f>
        <v>0</v>
      </c>
    </row>
    <row r="12" spans="1:6" s="3" customFormat="1" ht="12.75">
      <c r="A12" s="104"/>
      <c r="B12" s="106"/>
      <c r="C12" s="101"/>
      <c r="D12" s="107"/>
      <c r="E12" s="97">
        <v>0</v>
      </c>
      <c r="F12" s="107"/>
    </row>
    <row r="13" spans="1:6" s="3" customFormat="1" ht="52.5">
      <c r="A13" s="32">
        <f>A11+1</f>
        <v>103</v>
      </c>
      <c r="B13" s="11" t="s">
        <v>70</v>
      </c>
      <c r="C13" s="15" t="s">
        <v>0</v>
      </c>
      <c r="D13" s="36">
        <v>7</v>
      </c>
      <c r="E13" s="36"/>
      <c r="F13" s="36">
        <f>D13*E13</f>
        <v>0</v>
      </c>
    </row>
    <row r="14" spans="1:6" s="3" customFormat="1" ht="12.75">
      <c r="A14" s="104"/>
      <c r="B14" s="106"/>
      <c r="C14" s="101"/>
      <c r="D14" s="107"/>
      <c r="E14" s="97"/>
      <c r="F14" s="107"/>
    </row>
    <row r="15" spans="1:6" s="3" customFormat="1" ht="13.5" customHeight="1" thickBot="1">
      <c r="A15" s="85">
        <f>A7</f>
        <v>100</v>
      </c>
      <c r="B15" s="150" t="str">
        <f>B7</f>
        <v>PRETHODNI RADOVI</v>
      </c>
      <c r="C15" s="150"/>
      <c r="D15" s="150" t="s">
        <v>11</v>
      </c>
      <c r="E15" s="150"/>
      <c r="F15" s="128">
        <f>SUM(F9:F14)</f>
        <v>0</v>
      </c>
    </row>
    <row r="16" spans="1:6" s="3" customFormat="1" ht="10.5" customHeight="1" thickTop="1">
      <c r="A16" s="52"/>
      <c r="B16" s="159"/>
      <c r="C16" s="159"/>
      <c r="D16" s="15"/>
      <c r="E16" s="15"/>
      <c r="F16" s="15"/>
    </row>
    <row r="17" spans="1:6" s="49" customFormat="1" ht="10.5" customHeight="1">
      <c r="A17" s="57"/>
      <c r="B17" s="45"/>
      <c r="C17" s="58"/>
      <c r="D17" s="109"/>
      <c r="E17" s="58"/>
      <c r="F17" s="110"/>
    </row>
    <row r="18" spans="1:6" s="3" customFormat="1" ht="13.5" customHeight="1">
      <c r="A18" s="78">
        <f>200</f>
        <v>200</v>
      </c>
      <c r="B18" s="53" t="s">
        <v>56</v>
      </c>
      <c r="C18" s="14"/>
      <c r="D18" s="99"/>
      <c r="E18" s="2"/>
      <c r="F18" s="2"/>
    </row>
    <row r="19" spans="1:6" s="49" customFormat="1" ht="10.5" customHeight="1">
      <c r="A19" s="57"/>
      <c r="B19" s="45"/>
      <c r="C19" s="58"/>
      <c r="D19" s="109"/>
      <c r="E19" s="58"/>
      <c r="F19" s="110"/>
    </row>
    <row r="20" spans="1:6" s="111" customFormat="1" ht="112.5" customHeight="1">
      <c r="A20" s="32">
        <f>A18+1</f>
        <v>201</v>
      </c>
      <c r="B20" s="34" t="s">
        <v>71</v>
      </c>
      <c r="C20" s="26" t="s">
        <v>0</v>
      </c>
      <c r="D20" s="126">
        <v>3</v>
      </c>
      <c r="E20" s="95"/>
      <c r="F20" s="36">
        <f>D20*E20</f>
        <v>0</v>
      </c>
    </row>
    <row r="21" spans="1:6" s="49" customFormat="1" ht="10.5" customHeight="1">
      <c r="A21" s="57"/>
      <c r="B21" s="45"/>
      <c r="C21" s="58"/>
      <c r="D21" s="109"/>
      <c r="E21" s="109"/>
      <c r="F21" s="61"/>
    </row>
    <row r="22" spans="1:6" s="111" customFormat="1" ht="99.75" customHeight="1">
      <c r="A22" s="32">
        <f>A20+1</f>
        <v>202</v>
      </c>
      <c r="B22" s="34" t="s">
        <v>73</v>
      </c>
      <c r="C22" s="26"/>
      <c r="D22" s="126"/>
      <c r="E22" s="95"/>
      <c r="F22" s="36"/>
    </row>
    <row r="23" spans="1:6" s="111" customFormat="1" ht="12.75">
      <c r="A23" s="32" t="s">
        <v>31</v>
      </c>
      <c r="B23" s="11" t="s">
        <v>74</v>
      </c>
      <c r="C23" s="111" t="s">
        <v>12</v>
      </c>
      <c r="D23" s="118">
        <v>60</v>
      </c>
      <c r="E23" s="97"/>
      <c r="F23" s="97">
        <f>D23*E23</f>
        <v>0</v>
      </c>
    </row>
    <row r="24" spans="1:6" s="111" customFormat="1" ht="12.75">
      <c r="A24" s="32" t="s">
        <v>32</v>
      </c>
      <c r="B24" s="11" t="s">
        <v>75</v>
      </c>
      <c r="C24" s="111" t="s">
        <v>12</v>
      </c>
      <c r="D24" s="118">
        <v>14</v>
      </c>
      <c r="E24" s="97"/>
      <c r="F24" s="97">
        <f>D24*E24</f>
        <v>0</v>
      </c>
    </row>
    <row r="25" spans="1:6" s="49" customFormat="1" ht="10.5" customHeight="1">
      <c r="A25" s="57"/>
      <c r="B25" s="45"/>
      <c r="C25" s="58"/>
      <c r="D25" s="109"/>
      <c r="E25" s="109"/>
      <c r="F25" s="61"/>
    </row>
    <row r="26" spans="1:6" s="111" customFormat="1" ht="125.25" customHeight="1">
      <c r="A26" s="112">
        <f>A22+1</f>
        <v>203</v>
      </c>
      <c r="B26" s="34" t="s">
        <v>76</v>
      </c>
      <c r="C26" s="26" t="s">
        <v>0</v>
      </c>
      <c r="D26" s="35">
        <v>7</v>
      </c>
      <c r="E26" s="36"/>
      <c r="F26" s="36">
        <f>D26*E26</f>
        <v>0</v>
      </c>
    </row>
    <row r="27" spans="1:6" s="49" customFormat="1" ht="10.5" customHeight="1">
      <c r="A27" s="57"/>
      <c r="B27" s="45"/>
      <c r="C27" s="58"/>
      <c r="D27" s="109"/>
      <c r="E27" s="58"/>
      <c r="F27" s="61"/>
    </row>
    <row r="28" spans="1:6" s="3" customFormat="1" ht="13.5" customHeight="1" thickBot="1">
      <c r="A28" s="85">
        <f>A18</f>
        <v>200</v>
      </c>
      <c r="B28" s="150" t="str">
        <f>B18</f>
        <v>MONTAŽNI RADOVI</v>
      </c>
      <c r="C28" s="150"/>
      <c r="D28" s="150" t="s">
        <v>11</v>
      </c>
      <c r="E28" s="150"/>
      <c r="F28" s="128">
        <f>SUM(F20:F27)</f>
        <v>0</v>
      </c>
    </row>
    <row r="29" spans="1:6" s="49" customFormat="1" ht="10.5" customHeight="1" thickTop="1">
      <c r="A29" s="57"/>
      <c r="B29" s="45"/>
      <c r="C29" s="58"/>
      <c r="D29" s="109"/>
      <c r="E29" s="58"/>
      <c r="F29" s="110"/>
    </row>
    <row r="30" spans="1:6" s="49" customFormat="1" ht="10.5" customHeight="1">
      <c r="A30" s="57"/>
      <c r="B30" s="45"/>
      <c r="C30" s="58"/>
      <c r="D30" s="109"/>
      <c r="E30" s="58"/>
      <c r="F30" s="110"/>
    </row>
    <row r="31" spans="1:6" s="49" customFormat="1" ht="10.5" customHeight="1">
      <c r="A31" s="57"/>
      <c r="B31" s="45"/>
      <c r="C31" s="58"/>
      <c r="D31" s="109"/>
      <c r="E31" s="58"/>
      <c r="F31" s="110"/>
    </row>
    <row r="32" spans="1:6" s="3" customFormat="1" ht="13.5" customHeight="1">
      <c r="A32" s="78">
        <f>300</f>
        <v>300</v>
      </c>
      <c r="B32" s="53" t="s">
        <v>60</v>
      </c>
      <c r="C32" s="14"/>
      <c r="D32" s="99"/>
      <c r="E32" s="2"/>
      <c r="F32" s="2"/>
    </row>
    <row r="33" spans="1:6" s="49" customFormat="1" ht="10.5" customHeight="1">
      <c r="A33" s="57"/>
      <c r="B33" s="45"/>
      <c r="C33" s="58"/>
      <c r="D33" s="109"/>
      <c r="E33" s="58"/>
      <c r="F33" s="110"/>
    </row>
    <row r="34" spans="1:6" s="111" customFormat="1" ht="37.5" customHeight="1">
      <c r="A34" s="32">
        <f>A32+1</f>
        <v>301</v>
      </c>
      <c r="B34" s="34" t="s">
        <v>63</v>
      </c>
      <c r="C34" s="26" t="s">
        <v>0</v>
      </c>
      <c r="D34" s="126">
        <v>1</v>
      </c>
      <c r="E34" s="95"/>
      <c r="F34" s="36">
        <f>D34*E34</f>
        <v>0</v>
      </c>
    </row>
    <row r="35" spans="1:6" s="49" customFormat="1" ht="10.5" customHeight="1">
      <c r="A35" s="57"/>
      <c r="B35" s="45"/>
      <c r="C35" s="58"/>
      <c r="D35" s="109"/>
      <c r="E35" s="109"/>
      <c r="F35" s="61"/>
    </row>
    <row r="36" spans="1:6" s="111" customFormat="1" ht="123" customHeight="1">
      <c r="A36" s="32">
        <f>A34+1</f>
        <v>302</v>
      </c>
      <c r="B36" s="34" t="s">
        <v>77</v>
      </c>
      <c r="C36" s="26" t="s">
        <v>12</v>
      </c>
      <c r="D36" s="126">
        <f>D23+D24</f>
        <v>74</v>
      </c>
      <c r="E36" s="95"/>
      <c r="F36" s="36">
        <f>D36*E36</f>
        <v>0</v>
      </c>
    </row>
    <row r="37" spans="1:6" s="49" customFormat="1" ht="10.5" customHeight="1">
      <c r="A37" s="57"/>
      <c r="B37" s="45"/>
      <c r="C37" s="58"/>
      <c r="D37" s="109"/>
      <c r="E37" s="109"/>
      <c r="F37" s="61"/>
    </row>
    <row r="38" spans="1:6" s="111" customFormat="1" ht="50.25" customHeight="1">
      <c r="A38" s="32">
        <f>A36+1</f>
        <v>303</v>
      </c>
      <c r="B38" s="34" t="s">
        <v>83</v>
      </c>
      <c r="C38" s="26" t="s">
        <v>0</v>
      </c>
      <c r="D38" s="126">
        <v>11</v>
      </c>
      <c r="E38" s="95"/>
      <c r="F38" s="36">
        <f>D38*E38</f>
        <v>0</v>
      </c>
    </row>
    <row r="39" spans="1:6" s="49" customFormat="1" ht="10.5" customHeight="1">
      <c r="A39" s="57"/>
      <c r="B39" s="45"/>
      <c r="C39" s="58"/>
      <c r="D39" s="109"/>
      <c r="E39" s="109"/>
      <c r="F39" s="61"/>
    </row>
    <row r="40" spans="1:6" s="111" customFormat="1" ht="24.75" customHeight="1">
      <c r="A40" s="32">
        <f>A38+1</f>
        <v>304</v>
      </c>
      <c r="B40" s="34" t="s">
        <v>80</v>
      </c>
      <c r="C40" s="26" t="s">
        <v>0</v>
      </c>
      <c r="D40" s="126">
        <f>D9+D13</f>
        <v>8</v>
      </c>
      <c r="E40" s="95"/>
      <c r="F40" s="36">
        <f>D40*E40</f>
        <v>0</v>
      </c>
    </row>
    <row r="41" spans="1:6" s="49" customFormat="1" ht="10.5" customHeight="1">
      <c r="A41" s="57"/>
      <c r="B41" s="45"/>
      <c r="C41" s="58"/>
      <c r="D41" s="109"/>
      <c r="E41" s="58"/>
      <c r="F41" s="110"/>
    </row>
    <row r="42" spans="1:6" s="3" customFormat="1" ht="13.5" customHeight="1" thickBot="1">
      <c r="A42" s="85">
        <f>A32</f>
        <v>300</v>
      </c>
      <c r="B42" s="150" t="str">
        <f>B32</f>
        <v>RAZNI RADOVI</v>
      </c>
      <c r="C42" s="150"/>
      <c r="D42" s="150" t="s">
        <v>11</v>
      </c>
      <c r="E42" s="150"/>
      <c r="F42" s="128">
        <f>SUM(F29:F40)</f>
        <v>0</v>
      </c>
    </row>
    <row r="43" spans="1:6" s="49" customFormat="1" ht="10.5" customHeight="1" thickTop="1">
      <c r="A43" s="57"/>
      <c r="B43" s="45"/>
      <c r="C43" s="58"/>
      <c r="D43" s="109"/>
      <c r="E43" s="58"/>
      <c r="F43" s="110"/>
    </row>
    <row r="44" spans="1:6" s="49" customFormat="1" ht="10.5" customHeight="1">
      <c r="A44" s="57"/>
      <c r="B44" s="45"/>
      <c r="C44" s="58"/>
      <c r="D44" s="109"/>
      <c r="E44" s="58"/>
      <c r="F44" s="110"/>
    </row>
    <row r="45" spans="1:6" s="49" customFormat="1" ht="10.5" customHeight="1">
      <c r="A45" s="57"/>
      <c r="B45" s="45"/>
      <c r="C45" s="58"/>
      <c r="D45" s="109"/>
      <c r="E45" s="58"/>
      <c r="F45" s="110"/>
    </row>
    <row r="46" spans="1:6" s="49" customFormat="1" ht="10.5" customHeight="1">
      <c r="A46" s="57"/>
      <c r="B46" s="45"/>
      <c r="C46" s="58"/>
      <c r="D46" s="109"/>
      <c r="E46" s="58"/>
      <c r="F46" s="110"/>
    </row>
    <row r="47" spans="1:6" s="49" customFormat="1" ht="10.5" customHeight="1">
      <c r="A47" s="57"/>
      <c r="B47" s="45"/>
      <c r="C47" s="58"/>
      <c r="D47" s="109"/>
      <c r="E47" s="58"/>
      <c r="F47" s="110"/>
    </row>
    <row r="48" spans="1:6" s="49" customFormat="1" ht="10.5" customHeight="1">
      <c r="A48" s="57"/>
      <c r="B48" s="45"/>
      <c r="C48" s="58"/>
      <c r="D48" s="109"/>
      <c r="E48" s="58"/>
      <c r="F48" s="110"/>
    </row>
    <row r="49" spans="1:6" s="49" customFormat="1" ht="10.5" customHeight="1">
      <c r="A49" s="57"/>
      <c r="B49" s="45"/>
      <c r="C49" s="58"/>
      <c r="D49" s="109"/>
      <c r="E49" s="58"/>
      <c r="F49" s="110"/>
    </row>
    <row r="50" spans="1:6" s="3" customFormat="1" ht="13.5" customHeight="1">
      <c r="A50" s="140"/>
      <c r="B50" s="141" t="s">
        <v>66</v>
      </c>
      <c r="C50" s="142"/>
      <c r="D50" s="143"/>
      <c r="E50" s="144"/>
      <c r="F50" s="145"/>
    </row>
    <row r="51" spans="1:6" s="49" customFormat="1" ht="10.5" customHeight="1">
      <c r="A51" s="125"/>
      <c r="B51" s="45"/>
      <c r="C51" s="50"/>
      <c r="D51" s="59"/>
      <c r="E51" s="88"/>
      <c r="F51" s="89"/>
    </row>
    <row r="52" spans="1:6" s="3" customFormat="1" ht="16.5" customHeight="1">
      <c r="A52" s="127">
        <f>A15</f>
        <v>100</v>
      </c>
      <c r="B52" s="153" t="str">
        <f>B15</f>
        <v>PRETHODNI RADOVI</v>
      </c>
      <c r="C52" s="153"/>
      <c r="D52" s="153"/>
      <c r="E52" s="153"/>
      <c r="F52" s="97">
        <f>F15</f>
        <v>0</v>
      </c>
    </row>
    <row r="53" spans="1:6" s="3" customFormat="1" ht="13.5" customHeight="1">
      <c r="A53" s="127">
        <f>A28</f>
        <v>200</v>
      </c>
      <c r="B53" s="153" t="str">
        <f>B28</f>
        <v>MONTAŽNI RADOVI</v>
      </c>
      <c r="C53" s="153"/>
      <c r="D53" s="153"/>
      <c r="E53" s="153"/>
      <c r="F53" s="97">
        <f>F28</f>
        <v>0</v>
      </c>
    </row>
    <row r="54" spans="1:6" s="3" customFormat="1" ht="16.5" customHeight="1">
      <c r="A54" s="127">
        <f>A42</f>
        <v>300</v>
      </c>
      <c r="B54" s="153" t="str">
        <f>B42</f>
        <v>RAZNI RADOVI</v>
      </c>
      <c r="C54" s="153"/>
      <c r="D54" s="153"/>
      <c r="E54" s="153"/>
      <c r="F54" s="97">
        <f>F42</f>
        <v>0</v>
      </c>
    </row>
    <row r="55" spans="1:6" s="49" customFormat="1" ht="10.5" customHeight="1">
      <c r="A55" s="125"/>
      <c r="B55" s="45"/>
      <c r="C55" s="50"/>
      <c r="D55" s="59"/>
      <c r="E55" s="88"/>
      <c r="F55" s="129"/>
    </row>
    <row r="56" spans="1:6" s="3" customFormat="1" ht="13.5" customHeight="1" thickBot="1">
      <c r="A56" s="85"/>
      <c r="B56" s="150" t="s">
        <v>84</v>
      </c>
      <c r="C56" s="150"/>
      <c r="D56" s="150"/>
      <c r="E56" s="150"/>
      <c r="F56" s="128">
        <f>SUM(F52:F54)</f>
        <v>0</v>
      </c>
    </row>
    <row r="57" spans="1:6" s="49" customFormat="1" ht="15.75" thickTop="1">
      <c r="A57" s="57"/>
      <c r="B57" s="45"/>
      <c r="C57" s="58"/>
      <c r="D57" s="109"/>
      <c r="E57" s="58"/>
      <c r="F57" s="110"/>
    </row>
    <row r="58" spans="1:6" s="49" customFormat="1" ht="15">
      <c r="A58" s="57"/>
      <c r="B58" s="45"/>
      <c r="C58" s="58"/>
      <c r="D58" s="109"/>
      <c r="E58" s="58"/>
      <c r="F58" s="110"/>
    </row>
    <row r="59" spans="1:6" s="49" customFormat="1" ht="15">
      <c r="A59" s="57"/>
      <c r="B59" s="45"/>
      <c r="C59" s="58"/>
      <c r="D59" s="109"/>
      <c r="E59" s="58"/>
      <c r="F59" s="110"/>
    </row>
    <row r="60" spans="1:6" s="49" customFormat="1" ht="15">
      <c r="A60" s="57"/>
      <c r="B60" s="45"/>
      <c r="C60" s="58"/>
      <c r="D60" s="109"/>
      <c r="E60" s="58"/>
      <c r="F60" s="110"/>
    </row>
    <row r="61" spans="1:6" s="49" customFormat="1" ht="15">
      <c r="A61" s="57"/>
      <c r="B61" s="45"/>
      <c r="C61" s="58"/>
      <c r="D61" s="109"/>
      <c r="E61" s="58"/>
      <c r="F61" s="110"/>
    </row>
    <row r="62" spans="1:6" s="49" customFormat="1" ht="15">
      <c r="A62" s="57"/>
      <c r="B62" s="45"/>
      <c r="C62" s="58"/>
      <c r="D62" s="109"/>
      <c r="E62" s="58"/>
      <c r="F62" s="110"/>
    </row>
    <row r="63" spans="1:6" s="49" customFormat="1" ht="15">
      <c r="A63" s="57"/>
      <c r="B63" s="45"/>
      <c r="C63" s="58"/>
      <c r="D63" s="109"/>
      <c r="E63" s="58"/>
      <c r="F63" s="110"/>
    </row>
    <row r="64" spans="1:6" s="49" customFormat="1" ht="15">
      <c r="A64" s="57"/>
      <c r="B64" s="45"/>
      <c r="C64" s="58"/>
      <c r="D64" s="109"/>
      <c r="E64" s="58"/>
      <c r="F64" s="110"/>
    </row>
    <row r="65" spans="1:6" s="49" customFormat="1" ht="15">
      <c r="A65" s="57"/>
      <c r="B65" s="45"/>
      <c r="C65" s="58"/>
      <c r="D65" s="109"/>
      <c r="E65" s="58"/>
      <c r="F65" s="110"/>
    </row>
    <row r="66" spans="1:6" s="49" customFormat="1" ht="15">
      <c r="A66" s="57"/>
      <c r="B66" s="45"/>
      <c r="C66" s="58"/>
      <c r="D66" s="109"/>
      <c r="E66" s="58"/>
      <c r="F66" s="110"/>
    </row>
    <row r="67" spans="1:6" s="49" customFormat="1" ht="15">
      <c r="A67" s="57"/>
      <c r="B67" s="45"/>
      <c r="C67" s="58"/>
      <c r="D67" s="109"/>
      <c r="E67" s="58"/>
      <c r="F67" s="110"/>
    </row>
    <row r="68" spans="1:6" s="49" customFormat="1" ht="15">
      <c r="A68" s="57"/>
      <c r="B68" s="45"/>
      <c r="C68" s="58"/>
      <c r="D68" s="109"/>
      <c r="E68" s="58"/>
      <c r="F68" s="110"/>
    </row>
    <row r="69" spans="1:6" s="49" customFormat="1" ht="15">
      <c r="A69" s="57"/>
      <c r="B69" s="45"/>
      <c r="C69" s="58"/>
      <c r="D69" s="109"/>
      <c r="E69" s="58"/>
      <c r="F69" s="110"/>
    </row>
    <row r="70" spans="1:6" s="49" customFormat="1" ht="15">
      <c r="A70" s="57"/>
      <c r="B70" s="45"/>
      <c r="C70" s="58"/>
      <c r="D70" s="109"/>
      <c r="E70" s="58"/>
      <c r="F70" s="110"/>
    </row>
    <row r="71" spans="1:6" s="49" customFormat="1" ht="15">
      <c r="A71" s="57"/>
      <c r="B71" s="45"/>
      <c r="C71" s="58"/>
      <c r="D71" s="109"/>
      <c r="E71" s="58"/>
      <c r="F71" s="110"/>
    </row>
  </sheetData>
  <sheetProtection/>
  <mergeCells count="19">
    <mergeCell ref="B16:C16"/>
    <mergeCell ref="B1:E1"/>
    <mergeCell ref="B2:E2"/>
    <mergeCell ref="B3:E3"/>
    <mergeCell ref="A4:F4"/>
    <mergeCell ref="B15:C15"/>
    <mergeCell ref="D15:E15"/>
    <mergeCell ref="B28:C28"/>
    <mergeCell ref="D28:E28"/>
    <mergeCell ref="B42:C42"/>
    <mergeCell ref="D42:E42"/>
    <mergeCell ref="B52:C52"/>
    <mergeCell ref="D52:E52"/>
    <mergeCell ref="B53:C53"/>
    <mergeCell ref="D53:E53"/>
    <mergeCell ref="B54:C54"/>
    <mergeCell ref="D54:E54"/>
    <mergeCell ref="B56:C56"/>
    <mergeCell ref="D56:E56"/>
  </mergeCells>
  <printOptions horizontalCentered="1"/>
  <pageMargins left="0.9055118110236221" right="0.31496062992125984" top="0.35433070866141736" bottom="0.1968503937007874" header="0.5511811023622047" footer="0"/>
  <pageSetup horizontalDpi="300" verticalDpi="300" orientation="portrait" paperSize="9" r:id="rId2"/>
  <headerFooter alignWithMargins="0">
    <oddHeader>&amp;R&amp;"Arial,Regular"&amp;12&amp;P</oddHeader>
  </headerFooter>
  <drawing r:id="rId1"/>
</worksheet>
</file>

<file path=xl/worksheets/sheet5.xml><?xml version="1.0" encoding="utf-8"?>
<worksheet xmlns="http://schemas.openxmlformats.org/spreadsheetml/2006/main" xmlns:r="http://schemas.openxmlformats.org/officeDocument/2006/relationships">
  <dimension ref="A1:F87"/>
  <sheetViews>
    <sheetView showZeros="0" view="pageBreakPreview" zoomScale="120" zoomScaleSheetLayoutView="120" workbookViewId="0" topLeftCell="A1">
      <selection activeCell="B54" sqref="B54:C54"/>
    </sheetView>
  </sheetViews>
  <sheetFormatPr defaultColWidth="9.375" defaultRowHeight="12.75"/>
  <cols>
    <col min="1" max="1" width="7.375" style="57" customWidth="1"/>
    <col min="2" max="2" width="47.625" style="45" customWidth="1"/>
    <col min="3" max="3" width="5.625" style="50" bestFit="1" customWidth="1"/>
    <col min="4" max="4" width="10.125" style="59" customWidth="1"/>
    <col min="5" max="5" width="14.125" style="58" customWidth="1"/>
    <col min="6" max="6" width="14.375" style="110" customWidth="1"/>
    <col min="7" max="16384" width="9.375" style="49" customWidth="1"/>
  </cols>
  <sheetData>
    <row r="1" spans="1:6" s="69" customFormat="1" ht="15" customHeight="1" thickTop="1">
      <c r="A1" s="67"/>
      <c r="B1" s="154" t="s">
        <v>43</v>
      </c>
      <c r="C1" s="155"/>
      <c r="D1" s="155"/>
      <c r="E1" s="156"/>
      <c r="F1" s="68"/>
    </row>
    <row r="2" spans="1:6" s="69" customFormat="1" ht="15.75" customHeight="1" thickBot="1">
      <c r="A2" s="119"/>
      <c r="B2" s="151" t="s">
        <v>44</v>
      </c>
      <c r="C2" s="152"/>
      <c r="D2" s="152"/>
      <c r="E2" s="152"/>
      <c r="F2" s="120"/>
    </row>
    <row r="3" spans="1:6" s="69" customFormat="1" ht="15.75" customHeight="1" thickBot="1" thickTop="1">
      <c r="A3" s="121"/>
      <c r="B3" s="157" t="s">
        <v>54</v>
      </c>
      <c r="C3" s="157"/>
      <c r="D3" s="157"/>
      <c r="E3" s="158"/>
      <c r="F3" s="70"/>
    </row>
    <row r="4" spans="1:6" s="50" customFormat="1" ht="15.75" customHeight="1" thickBot="1" thickTop="1">
      <c r="A4" s="160"/>
      <c r="B4" s="160"/>
      <c r="C4" s="160"/>
      <c r="D4" s="160"/>
      <c r="E4" s="160"/>
      <c r="F4" s="160"/>
    </row>
    <row r="5" spans="1:6" s="51" customFormat="1" ht="12" customHeight="1" thickBot="1" thickTop="1">
      <c r="A5" s="71" t="s">
        <v>2</v>
      </c>
      <c r="B5" s="72" t="s">
        <v>3</v>
      </c>
      <c r="C5" s="72" t="s">
        <v>4</v>
      </c>
      <c r="D5" s="72" t="s">
        <v>5</v>
      </c>
      <c r="E5" s="73" t="s">
        <v>6</v>
      </c>
      <c r="F5" s="74" t="s">
        <v>7</v>
      </c>
    </row>
    <row r="6" spans="1:6" s="77" customFormat="1" ht="9.75" customHeight="1" thickTop="1">
      <c r="A6" s="75"/>
      <c r="B6" s="53"/>
      <c r="C6" s="53"/>
      <c r="D6" s="53"/>
      <c r="E6" s="76"/>
      <c r="F6" s="76"/>
    </row>
    <row r="7" spans="1:6" s="3" customFormat="1" ht="13.5" customHeight="1">
      <c r="A7" s="78">
        <f>100</f>
        <v>100</v>
      </c>
      <c r="B7" s="53" t="s">
        <v>8</v>
      </c>
      <c r="C7" s="14"/>
      <c r="D7" s="99"/>
      <c r="E7" s="2"/>
      <c r="F7" s="2"/>
    </row>
    <row r="8" spans="1:6" s="3" customFormat="1" ht="10.5" customHeight="1">
      <c r="A8" s="54"/>
      <c r="B8" s="55"/>
      <c r="C8" s="14"/>
      <c r="D8" s="99"/>
      <c r="E8" s="56"/>
      <c r="F8" s="2"/>
    </row>
    <row r="9" spans="1:6" s="3" customFormat="1" ht="48.75" customHeight="1">
      <c r="A9" s="32">
        <f>A7+1</f>
        <v>101</v>
      </c>
      <c r="B9" s="65" t="s">
        <v>67</v>
      </c>
      <c r="C9" s="15" t="s">
        <v>0</v>
      </c>
      <c r="D9" s="36">
        <v>1</v>
      </c>
      <c r="E9" s="36"/>
      <c r="F9" s="36">
        <f>D9*E9</f>
        <v>0</v>
      </c>
    </row>
    <row r="10" spans="1:6" s="3" customFormat="1" ht="10.5" customHeight="1">
      <c r="A10" s="32"/>
      <c r="B10" s="100"/>
      <c r="C10" s="15"/>
      <c r="D10" s="97"/>
      <c r="E10" s="97"/>
      <c r="F10" s="97"/>
    </row>
    <row r="11" spans="1:6" s="3" customFormat="1" ht="56.25" customHeight="1">
      <c r="A11" s="32">
        <f>A9+1</f>
        <v>102</v>
      </c>
      <c r="B11" s="11" t="s">
        <v>69</v>
      </c>
      <c r="C11" s="15" t="s">
        <v>0</v>
      </c>
      <c r="D11" s="36">
        <v>1</v>
      </c>
      <c r="E11" s="36"/>
      <c r="F11" s="36">
        <f>D11*E11</f>
        <v>0</v>
      </c>
    </row>
    <row r="12" spans="1:6" s="3" customFormat="1" ht="8.25" customHeight="1">
      <c r="A12" s="104"/>
      <c r="B12" s="106"/>
      <c r="C12" s="101"/>
      <c r="D12" s="107"/>
      <c r="E12" s="97">
        <v>0</v>
      </c>
      <c r="F12" s="107"/>
    </row>
    <row r="13" spans="1:6" s="3" customFormat="1" ht="52.5">
      <c r="A13" s="32">
        <f>A11+1</f>
        <v>103</v>
      </c>
      <c r="B13" s="11" t="s">
        <v>70</v>
      </c>
      <c r="C13" s="15" t="s">
        <v>0</v>
      </c>
      <c r="D13" s="36">
        <v>14</v>
      </c>
      <c r="E13" s="36"/>
      <c r="F13" s="36">
        <f>D13*E13</f>
        <v>0</v>
      </c>
    </row>
    <row r="14" spans="1:6" s="3" customFormat="1" ht="12.75">
      <c r="A14" s="104"/>
      <c r="B14" s="106"/>
      <c r="C14" s="101"/>
      <c r="D14" s="107"/>
      <c r="E14" s="97"/>
      <c r="F14" s="107"/>
    </row>
    <row r="15" spans="1:6" s="3" customFormat="1" ht="13.5" customHeight="1" thickBot="1">
      <c r="A15" s="85">
        <f>A7</f>
        <v>100</v>
      </c>
      <c r="B15" s="150" t="str">
        <f>B7</f>
        <v>PRETHODNI RADOVI</v>
      </c>
      <c r="C15" s="150"/>
      <c r="D15" s="150" t="s">
        <v>11</v>
      </c>
      <c r="E15" s="150"/>
      <c r="F15" s="128">
        <f>SUM(F9:F14)</f>
        <v>0</v>
      </c>
    </row>
    <row r="16" spans="1:6" s="3" customFormat="1" ht="10.5" customHeight="1" thickTop="1">
      <c r="A16" s="52"/>
      <c r="B16" s="159"/>
      <c r="C16" s="159"/>
      <c r="D16" s="15"/>
      <c r="E16" s="15"/>
      <c r="F16" s="15"/>
    </row>
    <row r="17" spans="3:4" ht="10.5" customHeight="1">
      <c r="C17" s="58"/>
      <c r="D17" s="109"/>
    </row>
    <row r="18" spans="1:6" s="3" customFormat="1" ht="13.5" customHeight="1">
      <c r="A18" s="78">
        <f>200</f>
        <v>200</v>
      </c>
      <c r="B18" s="53" t="s">
        <v>56</v>
      </c>
      <c r="C18" s="14"/>
      <c r="D18" s="99"/>
      <c r="E18" s="2"/>
      <c r="F18" s="2"/>
    </row>
    <row r="19" spans="3:4" ht="10.5" customHeight="1">
      <c r="C19" s="58"/>
      <c r="D19" s="109"/>
    </row>
    <row r="20" spans="1:6" s="111" customFormat="1" ht="87" customHeight="1">
      <c r="A20" s="32">
        <f>A18+1</f>
        <v>201</v>
      </c>
      <c r="B20" s="34" t="s">
        <v>72</v>
      </c>
      <c r="C20" s="26" t="s">
        <v>0</v>
      </c>
      <c r="D20" s="126">
        <v>13</v>
      </c>
      <c r="E20" s="95"/>
      <c r="F20" s="36">
        <f>D20*E20</f>
        <v>0</v>
      </c>
    </row>
    <row r="21" spans="3:6" ht="10.5" customHeight="1">
      <c r="C21" s="58"/>
      <c r="D21" s="109"/>
      <c r="E21" s="109"/>
      <c r="F21" s="61"/>
    </row>
    <row r="22" spans="1:6" s="111" customFormat="1" ht="99.75" customHeight="1">
      <c r="A22" s="32">
        <f>A20+1</f>
        <v>202</v>
      </c>
      <c r="B22" s="34" t="s">
        <v>73</v>
      </c>
      <c r="C22" s="26"/>
      <c r="D22" s="126"/>
      <c r="E22" s="95"/>
      <c r="F22" s="36"/>
    </row>
    <row r="23" spans="1:6" s="111" customFormat="1" ht="12.75">
      <c r="A23" s="32" t="s">
        <v>31</v>
      </c>
      <c r="B23" s="11" t="s">
        <v>74</v>
      </c>
      <c r="C23" s="111" t="s">
        <v>12</v>
      </c>
      <c r="D23" s="118">
        <v>122</v>
      </c>
      <c r="E23" s="97"/>
      <c r="F23" s="97">
        <f>D23*E23</f>
        <v>0</v>
      </c>
    </row>
    <row r="24" spans="1:6" s="111" customFormat="1" ht="12.75">
      <c r="A24" s="32" t="s">
        <v>32</v>
      </c>
      <c r="B24" s="11" t="s">
        <v>75</v>
      </c>
      <c r="C24" s="111" t="s">
        <v>12</v>
      </c>
      <c r="D24" s="118">
        <v>37</v>
      </c>
      <c r="E24" s="97"/>
      <c r="F24" s="97">
        <f>D24*E24</f>
        <v>0</v>
      </c>
    </row>
    <row r="25" spans="3:6" ht="10.5" customHeight="1">
      <c r="C25" s="58"/>
      <c r="D25" s="109"/>
      <c r="E25" s="109"/>
      <c r="F25" s="61"/>
    </row>
    <row r="26" spans="1:6" s="111" customFormat="1" ht="125.25" customHeight="1">
      <c r="A26" s="112">
        <f>A22+1</f>
        <v>203</v>
      </c>
      <c r="B26" s="34" t="s">
        <v>76</v>
      </c>
      <c r="C26" s="26" t="s">
        <v>0</v>
      </c>
      <c r="D26" s="35">
        <v>2</v>
      </c>
      <c r="E26" s="36"/>
      <c r="F26" s="36">
        <f>D26*E26</f>
        <v>0</v>
      </c>
    </row>
    <row r="27" spans="3:6" ht="10.5" customHeight="1">
      <c r="C27" s="58"/>
      <c r="D27" s="109"/>
      <c r="F27" s="61"/>
    </row>
    <row r="28" spans="1:6" s="111" customFormat="1" ht="62.25" customHeight="1">
      <c r="A28" s="112">
        <f>A26+1</f>
        <v>204</v>
      </c>
      <c r="B28" s="34" t="s">
        <v>78</v>
      </c>
      <c r="C28" s="26" t="s">
        <v>0</v>
      </c>
      <c r="D28" s="35">
        <v>1</v>
      </c>
      <c r="E28" s="36"/>
      <c r="F28" s="36">
        <f>D28*E28</f>
        <v>0</v>
      </c>
    </row>
    <row r="29" spans="3:6" ht="10.5" customHeight="1">
      <c r="C29" s="58"/>
      <c r="D29" s="109"/>
      <c r="F29" s="61"/>
    </row>
    <row r="30" spans="1:6" s="3" customFormat="1" ht="13.5" customHeight="1" thickBot="1">
      <c r="A30" s="85">
        <f>A18</f>
        <v>200</v>
      </c>
      <c r="B30" s="150" t="str">
        <f>B18</f>
        <v>MONTAŽNI RADOVI</v>
      </c>
      <c r="C30" s="150"/>
      <c r="D30" s="150" t="s">
        <v>11</v>
      </c>
      <c r="E30" s="150"/>
      <c r="F30" s="128">
        <f>SUM(F20:F28)</f>
        <v>0</v>
      </c>
    </row>
    <row r="31" spans="1:6" s="3" customFormat="1" ht="13.5" customHeight="1" thickTop="1">
      <c r="A31" s="78">
        <f>300</f>
        <v>300</v>
      </c>
      <c r="B31" s="53" t="s">
        <v>60</v>
      </c>
      <c r="C31" s="14"/>
      <c r="D31" s="99"/>
      <c r="E31" s="2"/>
      <c r="F31" s="2"/>
    </row>
    <row r="32" spans="3:4" ht="10.5" customHeight="1">
      <c r="C32" s="58"/>
      <c r="D32" s="109"/>
    </row>
    <row r="33" spans="1:6" s="111" customFormat="1" ht="37.5" customHeight="1">
      <c r="A33" s="32">
        <f>A31+1</f>
        <v>301</v>
      </c>
      <c r="B33" s="34" t="s">
        <v>63</v>
      </c>
      <c r="C33" s="26" t="s">
        <v>0</v>
      </c>
      <c r="D33" s="126">
        <v>1</v>
      </c>
      <c r="E33" s="95"/>
      <c r="F33" s="36">
        <f>D33*E33</f>
        <v>0</v>
      </c>
    </row>
    <row r="34" spans="3:6" ht="10.5" customHeight="1">
      <c r="C34" s="58"/>
      <c r="D34" s="109"/>
      <c r="E34" s="109"/>
      <c r="F34" s="61"/>
    </row>
    <row r="35" spans="1:6" s="111" customFormat="1" ht="123" customHeight="1">
      <c r="A35" s="32">
        <f>A33+1</f>
        <v>302</v>
      </c>
      <c r="B35" s="34" t="s">
        <v>77</v>
      </c>
      <c r="C35" s="26" t="s">
        <v>12</v>
      </c>
      <c r="D35" s="126">
        <f>D23+D24</f>
        <v>159</v>
      </c>
      <c r="E35" s="95"/>
      <c r="F35" s="36">
        <f>D35*E35</f>
        <v>0</v>
      </c>
    </row>
    <row r="36" spans="3:6" ht="10.5" customHeight="1">
      <c r="C36" s="58"/>
      <c r="D36" s="109"/>
      <c r="E36" s="109"/>
      <c r="F36" s="61"/>
    </row>
    <row r="37" spans="1:6" s="111" customFormat="1" ht="50.25" customHeight="1">
      <c r="A37" s="32">
        <f>A35+1</f>
        <v>303</v>
      </c>
      <c r="B37" s="34" t="s">
        <v>83</v>
      </c>
      <c r="C37" s="26" t="s">
        <v>0</v>
      </c>
      <c r="D37" s="126">
        <v>15</v>
      </c>
      <c r="E37" s="95"/>
      <c r="F37" s="36">
        <f>D37*E37</f>
        <v>0</v>
      </c>
    </row>
    <row r="38" spans="3:6" ht="10.5" customHeight="1">
      <c r="C38" s="58"/>
      <c r="D38" s="109"/>
      <c r="E38" s="109"/>
      <c r="F38" s="61"/>
    </row>
    <row r="39" spans="1:6" s="111" customFormat="1" ht="24.75" customHeight="1">
      <c r="A39" s="32">
        <f>A37+1</f>
        <v>304</v>
      </c>
      <c r="B39" s="34" t="s">
        <v>80</v>
      </c>
      <c r="C39" s="26" t="s">
        <v>0</v>
      </c>
      <c r="D39" s="126">
        <v>15</v>
      </c>
      <c r="E39" s="95"/>
      <c r="F39" s="36">
        <f>D39*E39</f>
        <v>0</v>
      </c>
    </row>
    <row r="40" spans="3:4" ht="10.5" customHeight="1">
      <c r="C40" s="58"/>
      <c r="D40" s="109"/>
    </row>
    <row r="41" spans="1:6" s="3" customFormat="1" ht="13.5" customHeight="1" thickBot="1">
      <c r="A41" s="85">
        <f>A31</f>
        <v>300</v>
      </c>
      <c r="B41" s="150" t="str">
        <f>B31</f>
        <v>RAZNI RADOVI</v>
      </c>
      <c r="C41" s="150"/>
      <c r="D41" s="150" t="s">
        <v>11</v>
      </c>
      <c r="E41" s="150"/>
      <c r="F41" s="128">
        <f>SUM(F31:F39)</f>
        <v>0</v>
      </c>
    </row>
    <row r="42" spans="3:4" ht="10.5" customHeight="1" thickTop="1">
      <c r="C42" s="58"/>
      <c r="D42" s="109"/>
    </row>
    <row r="43" spans="3:4" ht="10.5" customHeight="1">
      <c r="C43" s="58"/>
      <c r="D43" s="109"/>
    </row>
    <row r="44" spans="3:4" ht="10.5" customHeight="1">
      <c r="C44" s="58"/>
      <c r="D44" s="109"/>
    </row>
    <row r="45" spans="3:4" ht="10.5" customHeight="1">
      <c r="C45" s="58"/>
      <c r="D45" s="109"/>
    </row>
    <row r="46" spans="3:4" ht="10.5" customHeight="1">
      <c r="C46" s="58"/>
      <c r="D46" s="109"/>
    </row>
    <row r="47" spans="3:4" ht="10.5" customHeight="1">
      <c r="C47" s="58"/>
      <c r="D47" s="109"/>
    </row>
    <row r="48" spans="1:6" s="3" customFormat="1" ht="13.5" customHeight="1">
      <c r="A48" s="140"/>
      <c r="B48" s="141" t="s">
        <v>66</v>
      </c>
      <c r="C48" s="142"/>
      <c r="D48" s="143"/>
      <c r="E48" s="144"/>
      <c r="F48" s="145"/>
    </row>
    <row r="49" spans="1:6" ht="10.5" customHeight="1">
      <c r="A49" s="125"/>
      <c r="E49" s="88"/>
      <c r="F49" s="89"/>
    </row>
    <row r="50" spans="1:6" s="3" customFormat="1" ht="16.5" customHeight="1">
      <c r="A50" s="127">
        <f>A15</f>
        <v>100</v>
      </c>
      <c r="B50" s="153" t="str">
        <f>B15</f>
        <v>PRETHODNI RADOVI</v>
      </c>
      <c r="C50" s="153"/>
      <c r="D50" s="153"/>
      <c r="E50" s="153"/>
      <c r="F50" s="97">
        <f>F15</f>
        <v>0</v>
      </c>
    </row>
    <row r="51" spans="1:6" s="3" customFormat="1" ht="13.5" customHeight="1">
      <c r="A51" s="127">
        <f>A30</f>
        <v>200</v>
      </c>
      <c r="B51" s="153" t="str">
        <f>B30</f>
        <v>MONTAŽNI RADOVI</v>
      </c>
      <c r="C51" s="153"/>
      <c r="D51" s="153"/>
      <c r="E51" s="153"/>
      <c r="F51" s="97">
        <f>F30</f>
        <v>0</v>
      </c>
    </row>
    <row r="52" spans="1:6" s="3" customFormat="1" ht="16.5" customHeight="1">
      <c r="A52" s="127">
        <f>A41</f>
        <v>300</v>
      </c>
      <c r="B52" s="153" t="str">
        <f>B41</f>
        <v>RAZNI RADOVI</v>
      </c>
      <c r="C52" s="153"/>
      <c r="D52" s="153"/>
      <c r="E52" s="153"/>
      <c r="F52" s="97">
        <f>F41</f>
        <v>0</v>
      </c>
    </row>
    <row r="53" spans="1:6" ht="10.5" customHeight="1">
      <c r="A53" s="125"/>
      <c r="E53" s="88"/>
      <c r="F53" s="129"/>
    </row>
    <row r="54" spans="1:6" s="3" customFormat="1" ht="13.5" customHeight="1" thickBot="1">
      <c r="A54" s="85"/>
      <c r="B54" s="150" t="s">
        <v>85</v>
      </c>
      <c r="C54" s="150"/>
      <c r="D54" s="150"/>
      <c r="E54" s="150"/>
      <c r="F54" s="128">
        <f>SUM(F50:F52)</f>
        <v>0</v>
      </c>
    </row>
    <row r="55" spans="3:4" ht="15.75" thickTop="1">
      <c r="C55" s="58"/>
      <c r="D55" s="109"/>
    </row>
    <row r="56" spans="3:4" ht="15">
      <c r="C56" s="58"/>
      <c r="D56" s="109"/>
    </row>
    <row r="57" spans="3:4" ht="15">
      <c r="C57" s="58"/>
      <c r="D57" s="109"/>
    </row>
    <row r="58" spans="3:4" ht="15">
      <c r="C58" s="58"/>
      <c r="D58" s="109"/>
    </row>
    <row r="59" spans="3:4" ht="15">
      <c r="C59" s="58"/>
      <c r="D59" s="109"/>
    </row>
    <row r="60" spans="3:4" ht="15">
      <c r="C60" s="58"/>
      <c r="D60" s="109"/>
    </row>
    <row r="61" spans="3:4" ht="15">
      <c r="C61" s="58"/>
      <c r="D61" s="109"/>
    </row>
    <row r="62" spans="3:4" ht="15">
      <c r="C62" s="58"/>
      <c r="D62" s="109"/>
    </row>
    <row r="63" spans="3:4" ht="15">
      <c r="C63" s="58"/>
      <c r="D63" s="109"/>
    </row>
    <row r="64" spans="3:4" ht="15">
      <c r="C64" s="58"/>
      <c r="D64" s="109"/>
    </row>
    <row r="65" spans="3:4" ht="15">
      <c r="C65" s="58"/>
      <c r="D65" s="109"/>
    </row>
    <row r="66" spans="3:4" ht="15">
      <c r="C66" s="58"/>
      <c r="D66" s="109"/>
    </row>
    <row r="67" spans="3:4" ht="15">
      <c r="C67" s="58"/>
      <c r="D67" s="109"/>
    </row>
    <row r="68" spans="3:4" ht="15">
      <c r="C68" s="58"/>
      <c r="D68" s="109"/>
    </row>
    <row r="69" spans="3:4" ht="15">
      <c r="C69" s="58"/>
      <c r="D69" s="109"/>
    </row>
    <row r="70" spans="3:4" ht="15">
      <c r="C70" s="58"/>
      <c r="D70" s="109"/>
    </row>
    <row r="71" spans="3:4" ht="15">
      <c r="C71" s="58"/>
      <c r="D71" s="109"/>
    </row>
    <row r="72" spans="3:4" ht="15">
      <c r="C72" s="58"/>
      <c r="D72" s="109"/>
    </row>
    <row r="73" spans="3:4" ht="15">
      <c r="C73" s="58"/>
      <c r="D73" s="109"/>
    </row>
    <row r="74" spans="3:4" ht="15">
      <c r="C74" s="58"/>
      <c r="D74" s="109"/>
    </row>
    <row r="75" spans="3:4" ht="15">
      <c r="C75" s="58"/>
      <c r="D75" s="109"/>
    </row>
    <row r="76" spans="3:4" ht="15">
      <c r="C76" s="58"/>
      <c r="D76" s="109"/>
    </row>
    <row r="77" spans="3:4" ht="15">
      <c r="C77" s="58"/>
      <c r="D77" s="109"/>
    </row>
    <row r="78" spans="3:4" ht="15">
      <c r="C78" s="58"/>
      <c r="D78" s="109"/>
    </row>
    <row r="79" spans="3:4" ht="15">
      <c r="C79" s="58"/>
      <c r="D79" s="109"/>
    </row>
    <row r="80" spans="3:4" ht="15">
      <c r="C80" s="58"/>
      <c r="D80" s="109"/>
    </row>
    <row r="81" spans="3:4" ht="15">
      <c r="C81" s="58"/>
      <c r="D81" s="109"/>
    </row>
    <row r="82" spans="3:4" ht="15">
      <c r="C82" s="58"/>
      <c r="D82" s="109"/>
    </row>
    <row r="83" spans="3:4" ht="15">
      <c r="C83" s="58"/>
      <c r="D83" s="109"/>
    </row>
    <row r="84" spans="3:4" ht="15">
      <c r="C84" s="58"/>
      <c r="D84" s="109"/>
    </row>
    <row r="85" spans="3:4" ht="15">
      <c r="C85" s="58"/>
      <c r="D85" s="109"/>
    </row>
    <row r="86" spans="3:4" ht="15">
      <c r="C86" s="58"/>
      <c r="D86" s="109"/>
    </row>
    <row r="87" spans="3:4" ht="15">
      <c r="C87" s="58"/>
      <c r="D87" s="109"/>
    </row>
  </sheetData>
  <sheetProtection/>
  <mergeCells count="19">
    <mergeCell ref="B51:C51"/>
    <mergeCell ref="B50:C50"/>
    <mergeCell ref="B1:E1"/>
    <mergeCell ref="B2:E2"/>
    <mergeCell ref="B3:E3"/>
    <mergeCell ref="A4:F4"/>
    <mergeCell ref="B15:C15"/>
    <mergeCell ref="D15:E15"/>
    <mergeCell ref="B16:C16"/>
    <mergeCell ref="B54:C54"/>
    <mergeCell ref="D54:E54"/>
    <mergeCell ref="B30:C30"/>
    <mergeCell ref="D30:E30"/>
    <mergeCell ref="B41:C41"/>
    <mergeCell ref="D41:E41"/>
    <mergeCell ref="D51:E51"/>
    <mergeCell ref="B52:C52"/>
    <mergeCell ref="D52:E52"/>
    <mergeCell ref="D50:E50"/>
  </mergeCells>
  <printOptions horizontalCentered="1"/>
  <pageMargins left="0.9055118110236221" right="0.31496062992125984" top="0.35433070866141736" bottom="0.1968503937007874" header="0.5511811023622047" footer="0"/>
  <pageSetup horizontalDpi="600" verticalDpi="600" orientation="portrait" paperSize="9" r:id="rId2"/>
  <headerFooter alignWithMargins="0">
    <oddHeader>&amp;R&amp;"Arial,Regular"&amp;12&amp;P</oddHeader>
  </headerFooter>
  <drawing r:id="rId1"/>
</worksheet>
</file>

<file path=xl/worksheets/sheet6.xml><?xml version="1.0" encoding="utf-8"?>
<worksheet xmlns="http://schemas.openxmlformats.org/spreadsheetml/2006/main" xmlns:r="http://schemas.openxmlformats.org/officeDocument/2006/relationships">
  <dimension ref="A1:F59"/>
  <sheetViews>
    <sheetView zoomScaleSheetLayoutView="120" zoomScalePageLayoutView="70" workbookViewId="0" topLeftCell="A58">
      <selection activeCell="E41" sqref="E41"/>
    </sheetView>
  </sheetViews>
  <sheetFormatPr defaultColWidth="9.375" defaultRowHeight="12.75"/>
  <cols>
    <col min="1" max="1" width="7.375" style="57" customWidth="1"/>
    <col min="2" max="2" width="47.625" style="45" customWidth="1"/>
    <col min="3" max="3" width="5.625" style="50" bestFit="1" customWidth="1"/>
    <col min="4" max="4" width="10.125" style="59" customWidth="1"/>
    <col min="5" max="5" width="14.125" style="58" customWidth="1"/>
    <col min="6" max="6" width="14.375" style="110" customWidth="1"/>
    <col min="7" max="16384" width="9.375" style="49" customWidth="1"/>
  </cols>
  <sheetData>
    <row r="1" spans="1:6" s="69" customFormat="1" ht="15" customHeight="1" thickTop="1">
      <c r="A1" s="67"/>
      <c r="B1" s="154" t="s">
        <v>43</v>
      </c>
      <c r="C1" s="155"/>
      <c r="D1" s="155"/>
      <c r="E1" s="156"/>
      <c r="F1" s="68"/>
    </row>
    <row r="2" spans="1:6" s="69" customFormat="1" ht="15.75" customHeight="1" thickBot="1">
      <c r="A2" s="119"/>
      <c r="B2" s="151" t="s">
        <v>44</v>
      </c>
      <c r="C2" s="152"/>
      <c r="D2" s="152"/>
      <c r="E2" s="152"/>
      <c r="F2" s="120"/>
    </row>
    <row r="3" spans="1:6" s="69" customFormat="1" ht="15.75" customHeight="1" thickBot="1" thickTop="1">
      <c r="A3" s="121"/>
      <c r="B3" s="157" t="s">
        <v>55</v>
      </c>
      <c r="C3" s="157"/>
      <c r="D3" s="157"/>
      <c r="E3" s="158"/>
      <c r="F3" s="70"/>
    </row>
    <row r="4" spans="1:6" s="50" customFormat="1" ht="15.75" customHeight="1" thickBot="1" thickTop="1">
      <c r="A4" s="160"/>
      <c r="B4" s="160"/>
      <c r="C4" s="160"/>
      <c r="D4" s="160"/>
      <c r="E4" s="160"/>
      <c r="F4" s="160"/>
    </row>
    <row r="5" spans="1:6" s="51" customFormat="1" ht="12" customHeight="1" thickBot="1" thickTop="1">
      <c r="A5" s="71" t="s">
        <v>2</v>
      </c>
      <c r="B5" s="72" t="s">
        <v>3</v>
      </c>
      <c r="C5" s="72" t="s">
        <v>4</v>
      </c>
      <c r="D5" s="72" t="s">
        <v>5</v>
      </c>
      <c r="E5" s="73" t="s">
        <v>6</v>
      </c>
      <c r="F5" s="74" t="s">
        <v>7</v>
      </c>
    </row>
    <row r="6" spans="1:6" s="77" customFormat="1" ht="9.75" customHeight="1" thickTop="1">
      <c r="A6" s="75"/>
      <c r="B6" s="53"/>
      <c r="C6" s="53"/>
      <c r="D6" s="53"/>
      <c r="E6" s="76"/>
      <c r="F6" s="76"/>
    </row>
    <row r="7" spans="1:6" s="3" customFormat="1" ht="13.5" customHeight="1">
      <c r="A7" s="78">
        <f>100</f>
        <v>100</v>
      </c>
      <c r="B7" s="53" t="s">
        <v>8</v>
      </c>
      <c r="C7" s="14"/>
      <c r="D7" s="99"/>
      <c r="E7" s="2"/>
      <c r="F7" s="2"/>
    </row>
    <row r="8" spans="1:6" s="3" customFormat="1" ht="10.5" customHeight="1">
      <c r="A8" s="54"/>
      <c r="B8" s="55"/>
      <c r="C8" s="14"/>
      <c r="D8" s="99"/>
      <c r="E8" s="56"/>
      <c r="F8" s="2"/>
    </row>
    <row r="9" spans="1:6" s="3" customFormat="1" ht="48.75" customHeight="1">
      <c r="A9" s="32">
        <f>A7+1</f>
        <v>101</v>
      </c>
      <c r="B9" s="65" t="s">
        <v>67</v>
      </c>
      <c r="C9" s="15" t="s">
        <v>0</v>
      </c>
      <c r="D9" s="36">
        <v>1</v>
      </c>
      <c r="E9" s="36"/>
      <c r="F9" s="36"/>
    </row>
    <row r="10" spans="1:6" s="3" customFormat="1" ht="12.75">
      <c r="A10" s="32"/>
      <c r="B10" s="100"/>
      <c r="C10" s="15"/>
      <c r="D10" s="97"/>
      <c r="E10" s="97"/>
      <c r="F10" s="97"/>
    </row>
    <row r="11" spans="1:6" s="3" customFormat="1" ht="57" customHeight="1">
      <c r="A11" s="32">
        <f>A9+1</f>
        <v>102</v>
      </c>
      <c r="B11" s="11" t="s">
        <v>69</v>
      </c>
      <c r="C11" s="15" t="s">
        <v>0</v>
      </c>
      <c r="D11" s="36">
        <v>1</v>
      </c>
      <c r="E11" s="36"/>
      <c r="F11" s="36"/>
    </row>
    <row r="12" spans="1:6" s="3" customFormat="1" ht="12.75">
      <c r="A12" s="104"/>
      <c r="B12" s="106"/>
      <c r="C12" s="101"/>
      <c r="D12" s="107"/>
      <c r="E12" s="97"/>
      <c r="F12" s="107"/>
    </row>
    <row r="13" spans="1:6" s="3" customFormat="1" ht="52.5">
      <c r="A13" s="32">
        <f>A11+1</f>
        <v>103</v>
      </c>
      <c r="B13" s="11" t="s">
        <v>70</v>
      </c>
      <c r="C13" s="15" t="s">
        <v>0</v>
      </c>
      <c r="D13" s="36">
        <v>2</v>
      </c>
      <c r="E13" s="36"/>
      <c r="F13" s="36"/>
    </row>
    <row r="14" spans="1:6" s="3" customFormat="1" ht="12.75">
      <c r="A14" s="104"/>
      <c r="B14" s="106"/>
      <c r="C14" s="101"/>
      <c r="D14" s="107"/>
      <c r="E14" s="97"/>
      <c r="F14" s="107"/>
    </row>
    <row r="15" spans="1:6" s="3" customFormat="1" ht="13.5" customHeight="1" thickBot="1">
      <c r="A15" s="85">
        <f>A7</f>
        <v>100</v>
      </c>
      <c r="B15" s="150" t="str">
        <f>B7</f>
        <v>PRETHODNI RADOVI</v>
      </c>
      <c r="C15" s="150"/>
      <c r="D15" s="150" t="s">
        <v>11</v>
      </c>
      <c r="E15" s="150"/>
      <c r="F15" s="128"/>
    </row>
    <row r="16" spans="1:6" s="3" customFormat="1" ht="10.5" customHeight="1" thickTop="1">
      <c r="A16" s="52"/>
      <c r="B16" s="159"/>
      <c r="C16" s="159"/>
      <c r="D16" s="15"/>
      <c r="E16" s="15"/>
      <c r="F16" s="15"/>
    </row>
    <row r="17" spans="3:4" ht="10.5" customHeight="1">
      <c r="C17" s="58"/>
      <c r="D17" s="109"/>
    </row>
    <row r="18" spans="1:6" s="3" customFormat="1" ht="13.5" customHeight="1">
      <c r="A18" s="78">
        <f>200</f>
        <v>200</v>
      </c>
      <c r="B18" s="53" t="s">
        <v>56</v>
      </c>
      <c r="C18" s="14"/>
      <c r="D18" s="99"/>
      <c r="E18" s="2"/>
      <c r="F18" s="2"/>
    </row>
    <row r="19" spans="3:4" ht="10.5" customHeight="1">
      <c r="C19" s="58"/>
      <c r="D19" s="109"/>
    </row>
    <row r="20" spans="1:6" s="111" customFormat="1" ht="99.75" customHeight="1">
      <c r="A20" s="32">
        <f>A18+1</f>
        <v>201</v>
      </c>
      <c r="B20" s="34" t="s">
        <v>73</v>
      </c>
      <c r="C20" s="26"/>
      <c r="D20" s="126"/>
      <c r="E20" s="95"/>
      <c r="F20" s="36"/>
    </row>
    <row r="21" spans="1:6" s="111" customFormat="1" ht="12.75">
      <c r="A21" s="32" t="s">
        <v>31</v>
      </c>
      <c r="B21" s="11" t="s">
        <v>74</v>
      </c>
      <c r="C21" s="111" t="s">
        <v>12</v>
      </c>
      <c r="D21" s="118">
        <v>16</v>
      </c>
      <c r="E21" s="97"/>
      <c r="F21" s="97"/>
    </row>
    <row r="22" spans="1:6" s="111" customFormat="1" ht="12.75">
      <c r="A22" s="32" t="s">
        <v>32</v>
      </c>
      <c r="B22" s="11" t="s">
        <v>75</v>
      </c>
      <c r="C22" s="111" t="s">
        <v>12</v>
      </c>
      <c r="D22" s="118">
        <v>51</v>
      </c>
      <c r="E22" s="97"/>
      <c r="F22" s="97"/>
    </row>
    <row r="23" spans="3:6" ht="10.5" customHeight="1">
      <c r="C23" s="58"/>
      <c r="D23" s="109"/>
      <c r="E23" s="109"/>
      <c r="F23" s="61"/>
    </row>
    <row r="24" spans="1:6" s="111" customFormat="1" ht="111.75" customHeight="1">
      <c r="A24" s="112">
        <f>A20+1</f>
        <v>202</v>
      </c>
      <c r="B24" s="34" t="s">
        <v>76</v>
      </c>
      <c r="C24" s="26" t="s">
        <v>0</v>
      </c>
      <c r="D24" s="35">
        <v>4</v>
      </c>
      <c r="E24" s="36"/>
      <c r="F24" s="36"/>
    </row>
    <row r="25" spans="3:6" ht="10.5" customHeight="1">
      <c r="C25" s="58"/>
      <c r="D25" s="109"/>
      <c r="F25" s="61"/>
    </row>
    <row r="26" spans="1:6" s="111" customFormat="1" ht="50.25" customHeight="1">
      <c r="A26" s="112">
        <f>A24+1</f>
        <v>203</v>
      </c>
      <c r="B26" s="34" t="s">
        <v>78</v>
      </c>
      <c r="C26" s="26" t="s">
        <v>0</v>
      </c>
      <c r="D26" s="35">
        <v>1</v>
      </c>
      <c r="E26" s="36"/>
      <c r="F26" s="36"/>
    </row>
    <row r="27" spans="3:6" ht="10.5" customHeight="1">
      <c r="C27" s="58"/>
      <c r="D27" s="109"/>
      <c r="F27" s="61"/>
    </row>
    <row r="28" spans="1:6" s="3" customFormat="1" ht="13.5" customHeight="1" thickBot="1">
      <c r="A28" s="85">
        <f>A18</f>
        <v>200</v>
      </c>
      <c r="B28" s="150" t="str">
        <f>B18</f>
        <v>MONTAŽNI RADOVI</v>
      </c>
      <c r="C28" s="150"/>
      <c r="D28" s="150" t="s">
        <v>11</v>
      </c>
      <c r="E28" s="150"/>
      <c r="F28" s="128"/>
    </row>
    <row r="29" spans="3:4" ht="10.5" customHeight="1" thickTop="1">
      <c r="C29" s="58"/>
      <c r="D29" s="109"/>
    </row>
    <row r="30" spans="3:4" ht="10.5" customHeight="1">
      <c r="C30" s="58"/>
      <c r="D30" s="109"/>
    </row>
    <row r="31" spans="3:4" ht="10.5" customHeight="1">
      <c r="C31" s="58"/>
      <c r="D31" s="109"/>
    </row>
    <row r="32" spans="3:4" ht="10.5" customHeight="1">
      <c r="C32" s="58"/>
      <c r="D32" s="109"/>
    </row>
    <row r="33" spans="3:4" ht="10.5" customHeight="1">
      <c r="C33" s="58"/>
      <c r="D33" s="109"/>
    </row>
    <row r="34" spans="1:6" s="3" customFormat="1" ht="13.5" customHeight="1">
      <c r="A34" s="78">
        <f>300</f>
        <v>300</v>
      </c>
      <c r="B34" s="53" t="s">
        <v>60</v>
      </c>
      <c r="C34" s="14"/>
      <c r="D34" s="99"/>
      <c r="E34" s="2"/>
      <c r="F34" s="2"/>
    </row>
    <row r="35" spans="3:4" ht="10.5" customHeight="1">
      <c r="C35" s="58"/>
      <c r="D35" s="109"/>
    </row>
    <row r="36" spans="1:6" s="111" customFormat="1" ht="37.5" customHeight="1">
      <c r="A36" s="32">
        <f>A34+1</f>
        <v>301</v>
      </c>
      <c r="B36" s="34" t="s">
        <v>63</v>
      </c>
      <c r="C36" s="26" t="s">
        <v>0</v>
      </c>
      <c r="D36" s="126">
        <v>1</v>
      </c>
      <c r="E36" s="95"/>
      <c r="F36" s="36"/>
    </row>
    <row r="37" spans="3:6" ht="10.5" customHeight="1">
      <c r="C37" s="58"/>
      <c r="D37" s="109"/>
      <c r="E37" s="109"/>
      <c r="F37" s="61"/>
    </row>
    <row r="38" spans="1:6" s="111" customFormat="1" ht="123" customHeight="1">
      <c r="A38" s="32">
        <f>A36+1</f>
        <v>302</v>
      </c>
      <c r="B38" s="34" t="s">
        <v>77</v>
      </c>
      <c r="C38" s="26" t="s">
        <v>12</v>
      </c>
      <c r="D38" s="126">
        <f>D21+D22</f>
        <v>67</v>
      </c>
      <c r="E38" s="95"/>
      <c r="F38" s="36"/>
    </row>
    <row r="39" spans="3:6" ht="10.5" customHeight="1">
      <c r="C39" s="58"/>
      <c r="D39" s="109"/>
      <c r="E39" s="109"/>
      <c r="F39" s="61"/>
    </row>
    <row r="40" spans="1:6" s="111" customFormat="1" ht="38.25" customHeight="1">
      <c r="A40" s="32">
        <f>A38+1</f>
        <v>303</v>
      </c>
      <c r="B40" s="34" t="s">
        <v>79</v>
      </c>
      <c r="C40" s="26" t="s">
        <v>0</v>
      </c>
      <c r="D40" s="126">
        <v>4</v>
      </c>
      <c r="E40" s="95"/>
      <c r="F40" s="36"/>
    </row>
    <row r="41" spans="3:6" ht="10.5" customHeight="1">
      <c r="C41" s="58"/>
      <c r="D41" s="109"/>
      <c r="E41" s="109"/>
      <c r="F41" s="61"/>
    </row>
    <row r="42" spans="1:6" s="111" customFormat="1" ht="24.75" customHeight="1">
      <c r="A42" s="32">
        <f>A40+1</f>
        <v>304</v>
      </c>
      <c r="B42" s="34" t="s">
        <v>80</v>
      </c>
      <c r="C42" s="26" t="s">
        <v>0</v>
      </c>
      <c r="D42" s="126">
        <v>3</v>
      </c>
      <c r="E42" s="95"/>
      <c r="F42" s="36"/>
    </row>
    <row r="43" spans="3:4" ht="10.5" customHeight="1">
      <c r="C43" s="58"/>
      <c r="D43" s="109"/>
    </row>
    <row r="44" spans="1:6" s="3" customFormat="1" ht="13.5" customHeight="1" thickBot="1">
      <c r="A44" s="85">
        <f>A34</f>
        <v>300</v>
      </c>
      <c r="B44" s="150" t="str">
        <f>B34</f>
        <v>RAZNI RADOVI</v>
      </c>
      <c r="C44" s="150"/>
      <c r="D44" s="150" t="s">
        <v>11</v>
      </c>
      <c r="E44" s="150"/>
      <c r="F44" s="128"/>
    </row>
    <row r="45" spans="3:4" ht="10.5" customHeight="1" thickTop="1">
      <c r="C45" s="58"/>
      <c r="D45" s="109"/>
    </row>
    <row r="46" spans="3:4" ht="10.5" customHeight="1">
      <c r="C46" s="58"/>
      <c r="D46" s="109"/>
    </row>
    <row r="47" spans="3:4" ht="10.5" customHeight="1">
      <c r="C47" s="58"/>
      <c r="D47" s="109"/>
    </row>
    <row r="48" spans="3:4" ht="10.5" customHeight="1">
      <c r="C48" s="58"/>
      <c r="D48" s="109"/>
    </row>
    <row r="49" spans="3:4" ht="10.5" customHeight="1">
      <c r="C49" s="58"/>
      <c r="D49" s="109"/>
    </row>
    <row r="50" spans="3:4" ht="10.5" customHeight="1">
      <c r="C50" s="58"/>
      <c r="D50" s="109"/>
    </row>
    <row r="51" spans="3:4" ht="10.5" customHeight="1">
      <c r="C51" s="58"/>
      <c r="D51" s="109"/>
    </row>
    <row r="52" spans="1:6" s="3" customFormat="1" ht="13.5" customHeight="1">
      <c r="A52" s="140"/>
      <c r="B52" s="141" t="s">
        <v>66</v>
      </c>
      <c r="C52" s="142"/>
      <c r="D52" s="143"/>
      <c r="E52" s="144"/>
      <c r="F52" s="145"/>
    </row>
    <row r="53" spans="1:6" ht="10.5" customHeight="1">
      <c r="A53" s="125"/>
      <c r="E53" s="88"/>
      <c r="F53" s="89"/>
    </row>
    <row r="54" spans="1:6" s="3" customFormat="1" ht="16.5" customHeight="1">
      <c r="A54" s="127">
        <f>A15</f>
        <v>100</v>
      </c>
      <c r="B54" s="153" t="str">
        <f>B15</f>
        <v>PRETHODNI RADOVI</v>
      </c>
      <c r="C54" s="153"/>
      <c r="D54" s="153"/>
      <c r="E54" s="153"/>
      <c r="F54" s="97"/>
    </row>
    <row r="55" spans="1:6" s="3" customFormat="1" ht="13.5" customHeight="1">
      <c r="A55" s="127">
        <f>A28</f>
        <v>200</v>
      </c>
      <c r="B55" s="153" t="str">
        <f>B28</f>
        <v>MONTAŽNI RADOVI</v>
      </c>
      <c r="C55" s="153"/>
      <c r="D55" s="153"/>
      <c r="E55" s="153"/>
      <c r="F55" s="97"/>
    </row>
    <row r="56" spans="1:6" s="3" customFormat="1" ht="16.5" customHeight="1">
      <c r="A56" s="127">
        <f>A44</f>
        <v>300</v>
      </c>
      <c r="B56" s="153" t="str">
        <f>B44</f>
        <v>RAZNI RADOVI</v>
      </c>
      <c r="C56" s="153"/>
      <c r="D56" s="153"/>
      <c r="E56" s="153"/>
      <c r="F56" s="97"/>
    </row>
    <row r="57" spans="1:6" ht="10.5" customHeight="1">
      <c r="A57" s="125"/>
      <c r="E57" s="88"/>
      <c r="F57" s="129"/>
    </row>
    <row r="58" spans="1:6" s="3" customFormat="1" ht="13.5" customHeight="1" thickBot="1">
      <c r="A58" s="85"/>
      <c r="B58" s="150" t="s">
        <v>86</v>
      </c>
      <c r="C58" s="150"/>
      <c r="D58" s="150"/>
      <c r="E58" s="150"/>
      <c r="F58" s="128"/>
    </row>
    <row r="59" spans="3:4" ht="15.75" thickTop="1">
      <c r="C59" s="58"/>
      <c r="D59" s="109"/>
    </row>
  </sheetData>
  <sheetProtection/>
  <mergeCells count="19">
    <mergeCell ref="B16:C16"/>
    <mergeCell ref="B1:E1"/>
    <mergeCell ref="B2:E2"/>
    <mergeCell ref="B3:E3"/>
    <mergeCell ref="A4:F4"/>
    <mergeCell ref="B15:C15"/>
    <mergeCell ref="D15:E15"/>
    <mergeCell ref="B28:C28"/>
    <mergeCell ref="D28:E28"/>
    <mergeCell ref="B44:C44"/>
    <mergeCell ref="D44:E44"/>
    <mergeCell ref="B54:C54"/>
    <mergeCell ref="D54:E54"/>
    <mergeCell ref="B55:C55"/>
    <mergeCell ref="D55:E55"/>
    <mergeCell ref="B56:C56"/>
    <mergeCell ref="D56:E56"/>
    <mergeCell ref="B58:C58"/>
    <mergeCell ref="D58:E58"/>
  </mergeCells>
  <printOptions horizontalCentered="1"/>
  <pageMargins left="0.9055118110236221" right="0.31496062992125984" top="0.35433070866141736" bottom="0.1968503937007874" header="0.5511811023622047" footer="0.31496062992125984"/>
  <pageSetup horizontalDpi="300" verticalDpi="300" orientation="portrait" r:id="rId1"/>
  <headerFooter scaleWithDoc="0" alignWithMargins="0">
    <oddHeader>&amp;R&amp;"Arial,Regular"&amp;12&amp;P</oddHeader>
  </headerFooter>
</worksheet>
</file>

<file path=xl/worksheets/sheet7.xml><?xml version="1.0" encoding="utf-8"?>
<worksheet xmlns="http://schemas.openxmlformats.org/spreadsheetml/2006/main" xmlns:r="http://schemas.openxmlformats.org/officeDocument/2006/relationships">
  <dimension ref="A1:F32"/>
  <sheetViews>
    <sheetView zoomScaleSheetLayoutView="120" workbookViewId="0" topLeftCell="A25">
      <selection activeCell="D7" sqref="D7"/>
    </sheetView>
  </sheetViews>
  <sheetFormatPr defaultColWidth="9.00390625" defaultRowHeight="12.75"/>
  <cols>
    <col min="1" max="1" width="8.125" style="0" customWidth="1"/>
    <col min="2" max="2" width="47.625" style="0" customWidth="1"/>
    <col min="3" max="3" width="5.625" style="0" customWidth="1"/>
    <col min="4" max="4" width="10.00390625" style="0" customWidth="1"/>
    <col min="5" max="5" width="11.75390625" style="0" customWidth="1"/>
    <col min="6" max="6" width="17.125" style="0" customWidth="1"/>
  </cols>
  <sheetData>
    <row r="1" spans="1:6" s="69" customFormat="1" ht="15" customHeight="1" thickTop="1">
      <c r="A1" s="67"/>
      <c r="B1" s="154" t="s">
        <v>43</v>
      </c>
      <c r="C1" s="155"/>
      <c r="D1" s="155"/>
      <c r="E1" s="156"/>
      <c r="F1" s="68"/>
    </row>
    <row r="2" spans="1:6" s="69" customFormat="1" ht="15.75" customHeight="1" thickBot="1">
      <c r="A2" s="119"/>
      <c r="B2" s="151" t="s">
        <v>44</v>
      </c>
      <c r="C2" s="152"/>
      <c r="D2" s="152"/>
      <c r="E2" s="152"/>
      <c r="F2" s="120"/>
    </row>
    <row r="3" spans="1:6" s="69" customFormat="1" ht="15.75" customHeight="1" thickBot="1" thickTop="1">
      <c r="A3" s="121"/>
      <c r="B3" s="157"/>
      <c r="C3" s="157"/>
      <c r="D3" s="157"/>
      <c r="E3" s="158"/>
      <c r="F3" s="70"/>
    </row>
    <row r="4" spans="1:6" s="50" customFormat="1" ht="15.75" customHeight="1" thickBot="1" thickTop="1">
      <c r="A4" s="160"/>
      <c r="B4" s="160"/>
      <c r="C4" s="160"/>
      <c r="D4" s="160"/>
      <c r="E4" s="160"/>
      <c r="F4" s="160"/>
    </row>
    <row r="5" spans="1:6" s="9" customFormat="1" ht="12" customHeight="1" thickBot="1" thickTop="1">
      <c r="A5" s="5" t="s">
        <v>2</v>
      </c>
      <c r="B5" s="6" t="s">
        <v>3</v>
      </c>
      <c r="C5" s="6" t="s">
        <v>4</v>
      </c>
      <c r="D5" s="6" t="s">
        <v>5</v>
      </c>
      <c r="E5" s="7" t="s">
        <v>6</v>
      </c>
      <c r="F5" s="8" t="s">
        <v>7</v>
      </c>
    </row>
    <row r="6" ht="13.5" thickTop="1"/>
    <row r="8" ht="13.5" thickBot="1"/>
    <row r="9" spans="1:6" s="12" customFormat="1" ht="23.25" customHeight="1" thickBot="1">
      <c r="A9" s="161" t="s">
        <v>26</v>
      </c>
      <c r="B9" s="162"/>
      <c r="C9" s="162"/>
      <c r="D9" s="162"/>
      <c r="E9" s="162"/>
      <c r="F9" s="163"/>
    </row>
    <row r="11" spans="1:6" s="19" customFormat="1" ht="12.75">
      <c r="A11" s="16"/>
      <c r="B11" s="17"/>
      <c r="C11" s="18"/>
      <c r="D11" s="13"/>
      <c r="E11" s="14"/>
      <c r="F11" s="15"/>
    </row>
    <row r="12" spans="1:6" s="19" customFormat="1" ht="12.75">
      <c r="A12" s="20"/>
      <c r="B12" s="21"/>
      <c r="C12" s="22"/>
      <c r="D12" s="23"/>
      <c r="E12" s="24"/>
      <c r="F12" s="25"/>
    </row>
    <row r="13" spans="1:6" s="3" customFormat="1" ht="15" customHeight="1">
      <c r="A13" s="28">
        <f>100</f>
        <v>100</v>
      </c>
      <c r="B13" s="166" t="s">
        <v>47</v>
      </c>
      <c r="C13" s="166"/>
      <c r="D13" s="166"/>
      <c r="E13" s="166"/>
      <c r="F13" s="130">
        <f>'1-Spoljasnja HM'!F80</f>
        <v>0</v>
      </c>
    </row>
    <row r="14" spans="1:6" s="19" customFormat="1" ht="12.75">
      <c r="A14" s="131"/>
      <c r="B14" s="26"/>
      <c r="C14" s="27"/>
      <c r="D14" s="132"/>
      <c r="E14" s="15"/>
      <c r="F14" s="133"/>
    </row>
    <row r="15" spans="1:6" s="3" customFormat="1" ht="15" customHeight="1">
      <c r="A15" s="28">
        <f>200</f>
        <v>200</v>
      </c>
      <c r="B15" s="166" t="s">
        <v>48</v>
      </c>
      <c r="C15" s="166"/>
      <c r="D15" s="166"/>
      <c r="E15" s="166"/>
      <c r="F15" s="130">
        <f>'2-Studenska zgrada'!F57</f>
        <v>0</v>
      </c>
    </row>
    <row r="16" spans="1:6" s="136" customFormat="1" ht="12.75">
      <c r="A16" s="134"/>
      <c r="B16" s="3"/>
      <c r="C16" s="3"/>
      <c r="D16" s="3"/>
      <c r="E16" s="3"/>
      <c r="F16" s="135"/>
    </row>
    <row r="17" spans="1:6" s="136" customFormat="1" ht="12.75">
      <c r="A17" s="28">
        <f>300</f>
        <v>300</v>
      </c>
      <c r="B17" s="166" t="s">
        <v>49</v>
      </c>
      <c r="C17" s="166"/>
      <c r="D17" s="166"/>
      <c r="E17" s="166"/>
      <c r="F17" s="130">
        <f>'3-Upravna zgrada'!F56</f>
        <v>0</v>
      </c>
    </row>
    <row r="18" spans="1:6" s="136" customFormat="1" ht="12.75">
      <c r="A18" s="134"/>
      <c r="B18" s="3"/>
      <c r="C18" s="3"/>
      <c r="D18" s="3"/>
      <c r="E18" s="3"/>
      <c r="F18" s="135"/>
    </row>
    <row r="19" spans="1:6" s="136" customFormat="1" ht="12.75">
      <c r="A19" s="28">
        <f>400</f>
        <v>400</v>
      </c>
      <c r="B19" s="166" t="s">
        <v>50</v>
      </c>
      <c r="C19" s="166"/>
      <c r="D19" s="166"/>
      <c r="E19" s="166"/>
      <c r="F19" s="130">
        <f>'4-Nastavna zgrada'!F54</f>
        <v>0</v>
      </c>
    </row>
    <row r="20" spans="1:6" ht="12.75">
      <c r="A20" s="29"/>
      <c r="B20" s="1"/>
      <c r="C20" s="1"/>
      <c r="D20" s="1"/>
      <c r="E20" s="1"/>
      <c r="F20" s="30"/>
    </row>
    <row r="21" spans="1:6" ht="12.75">
      <c r="A21" s="28">
        <f>500</f>
        <v>500</v>
      </c>
      <c r="B21" s="166" t="s">
        <v>51</v>
      </c>
      <c r="C21" s="166"/>
      <c r="D21" s="166"/>
      <c r="E21" s="166"/>
      <c r="F21" s="31">
        <f>'5-Restoran'!F58</f>
        <v>0</v>
      </c>
    </row>
    <row r="22" spans="1:6" ht="13.5" thickBot="1">
      <c r="A22" s="29"/>
      <c r="B22" s="1"/>
      <c r="C22" s="1"/>
      <c r="D22" s="1"/>
      <c r="E22" s="1"/>
      <c r="F22" s="30"/>
    </row>
    <row r="23" spans="1:6" s="37" customFormat="1" ht="18" customHeight="1" thickBot="1">
      <c r="A23" s="137"/>
      <c r="B23" s="138"/>
      <c r="C23" s="165" t="s">
        <v>34</v>
      </c>
      <c r="D23" s="165"/>
      <c r="E23" s="165"/>
      <c r="F23" s="139"/>
    </row>
    <row r="26" spans="1:6" s="19" customFormat="1" ht="12.75">
      <c r="A26" s="38"/>
      <c r="B26" s="39"/>
      <c r="C26" s="40"/>
      <c r="D26" s="13"/>
      <c r="E26" s="14"/>
      <c r="F26" s="14"/>
    </row>
    <row r="27" spans="1:6" s="19" customFormat="1" ht="12.75">
      <c r="A27" s="16"/>
      <c r="B27" s="39"/>
      <c r="C27" s="41"/>
      <c r="D27" s="13"/>
      <c r="E27" s="14"/>
      <c r="F27" s="2" t="s">
        <v>1</v>
      </c>
    </row>
    <row r="28" spans="1:6" s="19" customFormat="1" ht="25.5" customHeight="1">
      <c r="A28" s="16"/>
      <c r="B28" s="42"/>
      <c r="C28" s="164"/>
      <c r="D28" s="164"/>
      <c r="E28" s="164"/>
      <c r="F28" s="164"/>
    </row>
    <row r="29" spans="1:6" s="19" customFormat="1" ht="25.5" customHeight="1">
      <c r="A29" s="16"/>
      <c r="B29" s="43"/>
      <c r="C29" s="41"/>
      <c r="D29" s="13"/>
      <c r="E29" s="14"/>
      <c r="F29" s="2"/>
    </row>
    <row r="30" spans="1:6" s="19" customFormat="1" ht="12.75">
      <c r="A30" s="44" t="s">
        <v>35</v>
      </c>
      <c r="C30" s="46"/>
      <c r="D30" s="47"/>
      <c r="E30" s="47"/>
      <c r="F30" s="62"/>
    </row>
    <row r="31" spans="1:6" s="19" customFormat="1" ht="15">
      <c r="A31" s="16"/>
      <c r="B31" s="45"/>
      <c r="C31" s="164"/>
      <c r="D31" s="164"/>
      <c r="E31" s="164"/>
      <c r="F31" s="164"/>
    </row>
    <row r="32" spans="1:6" s="19" customFormat="1" ht="15">
      <c r="A32" s="16"/>
      <c r="B32" s="45"/>
      <c r="C32" s="164"/>
      <c r="D32" s="164"/>
      <c r="E32" s="164"/>
      <c r="F32" s="164"/>
    </row>
  </sheetData>
  <sheetProtection/>
  <mergeCells count="14">
    <mergeCell ref="C31:F31"/>
    <mergeCell ref="C32:F32"/>
    <mergeCell ref="C23:E23"/>
    <mergeCell ref="B13:E13"/>
    <mergeCell ref="B15:E15"/>
    <mergeCell ref="B17:E17"/>
    <mergeCell ref="B19:E19"/>
    <mergeCell ref="B21:E21"/>
    <mergeCell ref="B1:E1"/>
    <mergeCell ref="B2:E2"/>
    <mergeCell ref="A9:F9"/>
    <mergeCell ref="B3:E3"/>
    <mergeCell ref="A4:F4"/>
    <mergeCell ref="C28:F28"/>
  </mergeCells>
  <printOptions/>
  <pageMargins left="1.1023622047244095" right="0.1968503937007874" top="0.35433070866141736" bottom="0.1968503937007874" header="0.5511811023622047" footer="0"/>
  <pageSetup horizontalDpi="300" verticalDpi="300" orientation="portrait" paperSize="9" scale="98" r:id="rId2"/>
  <headerFooter alignWithMargins="0">
    <oddHeader>&amp;R&amp;"Arial,Regular"&amp;12 &amp;P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Danica Cvetkovic</dc:creator>
  <cp:keywords/>
  <dc:description/>
  <cp:lastModifiedBy>Bojana Lackovic</cp:lastModifiedBy>
  <cp:lastPrinted>2013-09-05T11:31:38Z</cp:lastPrinted>
  <dcterms:created xsi:type="dcterms:W3CDTF">2001-10-19T06:58:40Z</dcterms:created>
  <dcterms:modified xsi:type="dcterms:W3CDTF">2013-09-05T12:03:19Z</dcterms:modified>
  <cp:category/>
  <cp:version/>
  <cp:contentType/>
  <cp:contentStatus/>
</cp:coreProperties>
</file>